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Noel Communications\Documents\Moved to Office 365\CTS\CTS Bid T18\T18-RFQ-043\"/>
    </mc:Choice>
  </mc:AlternateContent>
  <bookViews>
    <workbookView xWindow="0" yWindow="0" windowWidth="19200" windowHeight="6924"/>
  </bookViews>
  <sheets>
    <sheet name="New" sheetId="4" r:id="rId1"/>
    <sheet name="ESRI_MAPINFO_SHEET" sheetId="5" state="veryHidden" r:id="rId2"/>
  </sheets>
  <calcPr calcId="171027"/>
</workbook>
</file>

<file path=xl/calcChain.xml><?xml version="1.0" encoding="utf-8"?>
<calcChain xmlns="http://schemas.openxmlformats.org/spreadsheetml/2006/main">
  <c r="AE39" i="4" l="1"/>
  <c r="AD39" i="4"/>
  <c r="AC39" i="4"/>
  <c r="AE38" i="4"/>
  <c r="AD38" i="4"/>
  <c r="AC38" i="4"/>
  <c r="AE37" i="4"/>
  <c r="AD37" i="4"/>
  <c r="AC37" i="4"/>
  <c r="AE36" i="4"/>
  <c r="AD36" i="4"/>
  <c r="AC36" i="4"/>
  <c r="AE35" i="4"/>
  <c r="AD35" i="4"/>
  <c r="AC35" i="4"/>
  <c r="AE34" i="4"/>
  <c r="AD34" i="4"/>
  <c r="AC34" i="4"/>
  <c r="AE33" i="4"/>
  <c r="AD33" i="4"/>
  <c r="AC33" i="4"/>
  <c r="AE32" i="4"/>
  <c r="AD32" i="4"/>
  <c r="AC32" i="4"/>
  <c r="AE31" i="4"/>
  <c r="AD31" i="4"/>
  <c r="AC31" i="4"/>
  <c r="AE30" i="4"/>
  <c r="AD30" i="4"/>
  <c r="AC30" i="4"/>
  <c r="AB31" i="4"/>
  <c r="AB30" i="4"/>
  <c r="AB32" i="4"/>
  <c r="AB35" i="4"/>
  <c r="AB34" i="4"/>
  <c r="AB33" i="4"/>
  <c r="AB36" i="4"/>
  <c r="AB37" i="4"/>
  <c r="AB38" i="4"/>
  <c r="AB39" i="4"/>
  <c r="AE44" i="4"/>
  <c r="AD44" i="4"/>
  <c r="AC44" i="4"/>
  <c r="AB44" i="4"/>
  <c r="AE43" i="4"/>
  <c r="AD43" i="4"/>
  <c r="AC43" i="4"/>
  <c r="AB43" i="4"/>
  <c r="AE42" i="4"/>
  <c r="AD42" i="4"/>
  <c r="AC42" i="4"/>
  <c r="AB42" i="4"/>
  <c r="AE41" i="4"/>
  <c r="AD41" i="4"/>
  <c r="AC41" i="4"/>
  <c r="AB41" i="4"/>
  <c r="AB12" i="4" l="1"/>
  <c r="AC12" i="4"/>
  <c r="AD12" i="4"/>
  <c r="AE12" i="4"/>
  <c r="AB11" i="4" l="1"/>
  <c r="AC11" i="4"/>
  <c r="AD11" i="4"/>
  <c r="AE11" i="4"/>
  <c r="AE8" i="4" l="1"/>
  <c r="AD8" i="4"/>
  <c r="AC8" i="4"/>
  <c r="AB8" i="4"/>
  <c r="AE7" i="4"/>
  <c r="AD7" i="4"/>
  <c r="AC7" i="4"/>
  <c r="AB7" i="4"/>
  <c r="AE6" i="4"/>
  <c r="AD6" i="4"/>
  <c r="AC6" i="4"/>
  <c r="AB6" i="4"/>
  <c r="AE40" i="4" l="1"/>
  <c r="AD40" i="4"/>
  <c r="AC40" i="4"/>
  <c r="AB4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3" i="4"/>
  <c r="AD13" i="4"/>
  <c r="AC13" i="4"/>
  <c r="AB13" i="4"/>
  <c r="AE10" i="4"/>
  <c r="AD10" i="4"/>
  <c r="AC10" i="4"/>
  <c r="AB10" i="4"/>
  <c r="AE9" i="4"/>
  <c r="AD9" i="4"/>
  <c r="AC9" i="4"/>
  <c r="AB9" i="4"/>
  <c r="AB5" i="4" l="1"/>
  <c r="AC5" i="4"/>
  <c r="AD5" i="4"/>
  <c r="AE5" i="4"/>
</calcChain>
</file>

<file path=xl/sharedStrings.xml><?xml version="1.0" encoding="utf-8"?>
<sst xmlns="http://schemas.openxmlformats.org/spreadsheetml/2006/main" count="338" uniqueCount="174">
  <si>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</si>
  <si>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</si>
  <si>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</si>
  <si>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</si>
  <si>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</si>
  <si>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</si>
  <si>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</si>
  <si>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</si>
  <si>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</si>
  <si>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</si>
  <si>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</si>
  <si>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</si>
  <si>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</si>
  <si>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</si>
  <si>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</si>
  <si>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</si>
  <si>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</si>
  <si>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</si>
  <si>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</si>
  <si>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</si>
  <si>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</si>
  <si>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</si>
  <si>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</si>
  <si>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</si>
  <si>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</si>
  <si>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</si>
  <si>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</si>
  <si>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</si>
  <si>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</si>
  <si>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</si>
  <si>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</si>
  <si>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</si>
  <si>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</si>
  <si>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</si>
  <si>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</si>
  <si>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</si>
  <si>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</si>
  <si>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</si>
  <si>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</si>
  <si>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</si>
  <si>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</si>
  <si>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LNISPO</t>
  </si>
  <si>
    <t>Cass Lehinger
509-324-2602
LEHC235@LNI.WA.GOV</t>
  </si>
  <si>
    <t>1st floor Data Room (SP-R107)</t>
  </si>
  <si>
    <t>200M</t>
  </si>
  <si>
    <t>NO</t>
  </si>
  <si>
    <t>100M</t>
  </si>
  <si>
    <t>Mark Curtis
509.684.705
Mcurtis@stevenscountywa.gov</t>
  </si>
  <si>
    <t>Kirk Copple
425-388-3211
Kirk.Copple@snoco.org</t>
  </si>
  <si>
    <t>Dean Heinen
509.574.1979
Dean.Heinen@co.yakima.wa.us</t>
  </si>
  <si>
    <t xml:space="preserve">Install into the data center per LCON direction and within 10 ft of State IGN router. </t>
  </si>
  <si>
    <t>DOCPTO2</t>
  </si>
  <si>
    <t>Jack Michel
253-858-4627
jdmichel@doc1.wa.gov</t>
  </si>
  <si>
    <t>DOCYAK2</t>
  </si>
  <si>
    <t>Ken Clements
509-573-6346
kdclements@doc1.wa.gov</t>
  </si>
  <si>
    <t>DOCLGV3</t>
  </si>
  <si>
    <t>Mark Mosebach
360-449-7658
memosebach@doc1.wa.gov</t>
  </si>
  <si>
    <t>DOCBLV1</t>
  </si>
  <si>
    <t>Ryan Beeman
206-516-7823
rjbeeman@doc1.wa.gov</t>
  </si>
  <si>
    <t>ECYMANLABPTO</t>
  </si>
  <si>
    <t>Deborah Clark
360-871-8822</t>
  </si>
  <si>
    <t>1000M (1G)</t>
  </si>
  <si>
    <t>DSHS1032</t>
  </si>
  <si>
    <t>350M</t>
  </si>
  <si>
    <t>500M</t>
  </si>
  <si>
    <t>The service needs to be provided in the GC Technology Services main server room. CAT5 network connections exist between all locations.</t>
  </si>
  <si>
    <t>PE-EPH1301/ CNTY1301</t>
  </si>
  <si>
    <t>PE-EVR3105/ CNTY3101</t>
  </si>
  <si>
    <t>PE-COL3301/ CNTY3301</t>
  </si>
  <si>
    <t xml:space="preserve">This site is leased from the Federal Environment Protection Agency. The property is owned by the Federal Government and all easement activities are controlled by them. Ecology's ability to react to, or shape physical cable path right-of-way and access issues is extremely limited in nature. </t>
  </si>
  <si>
    <t>901 N Monroe St, Ste 100
Spokane, WA  99201-2148</t>
  </si>
  <si>
    <t>252 E Birch Ave                                                          Colville, WA 99114</t>
  </si>
  <si>
    <t>1216 S 18th Street                                                        Yakima, WA 98901-3642</t>
  </si>
  <si>
    <t>1340 Lloyd Parkway                                                    Port Orchard, WA 98367-9186</t>
  </si>
  <si>
    <t>210 N 2nd Street                                                         Yakima, WA 98901-2333</t>
  </si>
  <si>
    <t>1821 1st Ave                                                                  Longview, WA 98632-3222</t>
  </si>
  <si>
    <t>23 148th Ave SE                                                           Bellevue, WA 98007-5113</t>
  </si>
  <si>
    <t>7411 Beach Drive E                                                     Port Orchard, WA 98366-8204</t>
  </si>
  <si>
    <t>Comm room per attached site map</t>
  </si>
  <si>
    <t>Telecom room per attached site map</t>
  </si>
  <si>
    <t>IT room per attached site map</t>
  </si>
  <si>
    <t>DOC network equipment per attached site map</t>
  </si>
  <si>
    <t>Room 54A per attached site map</t>
  </si>
  <si>
    <t>35 C St NW                                                                  Ephrata, WA 98823-1685</t>
  </si>
  <si>
    <t>1016 N 4th Ave                                                             Pasco, WA 99301-3706</t>
  </si>
  <si>
    <t>850 Maple Street                                                        Medical Lake, WA  99022</t>
  </si>
  <si>
    <t>850 Maple Street                                                         Medical Lake, WA  99022</t>
  </si>
  <si>
    <t>Bill Teske                                         509-565-4507 and                             Dan Rockstrom                              509-565-4150</t>
  </si>
  <si>
    <t>LAN room, please refer to LCON for termination location</t>
  </si>
  <si>
    <t>John Martin
509-766-3190 x 3363
jmartin@grantcountywa.gov</t>
  </si>
  <si>
    <t>Liz Cupples
509-546-5875
lcupples@co.franklin.wa.us</t>
  </si>
  <si>
    <t>Contact LCON for additional information and site access</t>
  </si>
  <si>
    <t>PE-YAK3902/ CNTY3901</t>
  </si>
  <si>
    <t>PE-PCO1101/ CNTY1101</t>
  </si>
  <si>
    <t>It is highly recommended that vendors interested in bidding contact the LCON for specific information regarding entry/right of way to the building.</t>
  </si>
  <si>
    <t xml:space="preserve">Connection has to be made to the county's rack per direction of LCON. </t>
  </si>
  <si>
    <t>3016 Oakes Ave                                                           Everett, WA 98201</t>
  </si>
  <si>
    <t>DOLC3154</t>
  </si>
  <si>
    <t>Silver Lake Licensing Service LLC
13300 Bothell Everett Hwy, # 302A
Mill Creek, WA 98012-5312</t>
  </si>
  <si>
    <t>Kristie Jones                                                425-385-8755</t>
  </si>
  <si>
    <t>Install per attached site map</t>
  </si>
  <si>
    <t>DOLS5301</t>
  </si>
  <si>
    <t>Department of Licensing
Kennewick LSO
3311 W Clearwater Ave
Kennewick, WA  99336-2776</t>
  </si>
  <si>
    <t>Virginia                                                            509-734-7133</t>
  </si>
  <si>
    <t>DOLC2921</t>
  </si>
  <si>
    <t>AMSI Vehicle Licensing Agency
1520 E College Way
Mount Vernon, WA 98273-5615</t>
  </si>
  <si>
    <t>Vanessa Medina                                       360-419-9986</t>
  </si>
  <si>
    <t>DOLC1108</t>
  </si>
  <si>
    <t>6403 Burden Blvd, Ste E
Pasco, WA 99301-9376</t>
  </si>
  <si>
    <t>Mitzy or Juri                                         509-792-1325</t>
  </si>
  <si>
    <t>DOLC2101</t>
  </si>
  <si>
    <t>Lewis County Auditor Auto License
351 NW North St
Chehalis, WA 98532-1926</t>
  </si>
  <si>
    <t>Katie Newboles                                         360-740-1162</t>
  </si>
  <si>
    <t>DOLC3730</t>
  </si>
  <si>
    <t>Auto Licensing of Ferndale
1740 LaBounty Dr, Ste 4
Ferndale, WA 98248-9403</t>
  </si>
  <si>
    <t>Kelli Reynolds                                             360-392-8931</t>
  </si>
  <si>
    <t>DOLD1705</t>
  </si>
  <si>
    <t>Driver Licensing Office of Kent
25410 74th Ave S
Kent, WA 98032-6011</t>
  </si>
  <si>
    <t>Louise                                                               253-872-6314</t>
  </si>
  <si>
    <t>DOLD2702</t>
  </si>
  <si>
    <t>Puyallup Driver Licensing Office
733 River Rd
Puyallup, WA 98371-4150</t>
  </si>
  <si>
    <t>Cathy                                                                 253-286-1231</t>
  </si>
  <si>
    <t>DOLC1714</t>
  </si>
  <si>
    <t>Siler License Agency
628 SW 151st St, Ste 2 
Burien, WA 98166-2222</t>
  </si>
  <si>
    <t>Lisa or Kathleen                               206-243-8222</t>
  </si>
  <si>
    <t>DOLD1703</t>
  </si>
  <si>
    <t>Federal Way Driver Licensing Office
1617 S 324th St
Federal Way, WA 98003-6004</t>
  </si>
  <si>
    <t>Ricky Wong                                                    253-661-5004</t>
  </si>
  <si>
    <t>DSHS5014</t>
  </si>
  <si>
    <t>Western State Hospital                                                              9601 Steilacoom Blvd SW                                                         Tacoma, WA 98498-7212</t>
  </si>
  <si>
    <t>Mike Davis                                                     253-761-3337                              DAVISMI@dshs.wa.gov;   or                      Mark Martin                                          253-761-7571                          MARTIME2@dshs.wa.gov</t>
  </si>
  <si>
    <t>Demarc Bldg 18, Basement telecom room</t>
  </si>
  <si>
    <t>This is a secondary/backup circuit for this site. Circuit must be provided by a different vendor than primary (CenturyLink).  This site requires that all visitors must be escorted while onsite.  Arrange access with the 'Site Contact' per MSA requirement.  Demarc to be located no further than 10 feet of DSHS Router.</t>
  </si>
  <si>
    <t>DSHS2022</t>
  </si>
  <si>
    <t>Yakima Valley School                                                                    609 Speyers Road                                                                                  Selah, WA 98942-1050</t>
  </si>
  <si>
    <t>Rodney Kluever                                                           509-698-1284                 rodney.kluever@dshs.wa.gov                                                             Building contact:                                 John Muircroft                                            509-698-1266</t>
  </si>
  <si>
    <t>Comm room per attached floor map</t>
  </si>
  <si>
    <t>DSHS6124</t>
  </si>
  <si>
    <t>Sophie Trettevick Indian Health Center                                      250 Fort St                                                                                                      Neah Bay, WA 98357</t>
  </si>
  <si>
    <t>James McNamara                                     360-432-2001 (office)                           360-489-5987 (cell)                 mcnamj@dshs.wa.gov</t>
  </si>
  <si>
    <t>LAN Room, Sophie Trettevick Indian Health Center, Bldg 250</t>
  </si>
  <si>
    <t>This site is located on tribal lands and vendors may need to work with the tribe to fulfill this service. Demarc to be located no further than 10 feet of DSHS Router.</t>
  </si>
  <si>
    <t>DSHS1008</t>
  </si>
  <si>
    <t>130 S Main St                                                                                     Omak, WA 98841-3729</t>
  </si>
  <si>
    <t>Dan Haberman                                  509-665-5272                          Cell:  509-212-1557                         Building owner contact:                                Fred Hines 425-438-1925 fred.hines@pcfre.com or Melaney Anderson m.anderson@pcfre.com                        Alt. Building contacts:                          Jeni Taylor 360-902-0274                tayloj@dshs.wa.gov or Kelly Lerner 509-720-4875                lernekj@dshs.wa.gov</t>
  </si>
  <si>
    <t>LAN Room, Bldg 130.  Refer to LCON for extended Demarc information.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</si>
  <si>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</si>
  <si>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LAN Room, Bldg 130 .  Refer to LCON for extended Demarc information.</t>
  </si>
  <si>
    <t>DSHS1010</t>
  </si>
  <si>
    <t>1313 N Atlantic                                                                                Spokane, WA  99220-2305</t>
  </si>
  <si>
    <t>Beth Daves                                        509-540-4056                                            Building owner contact:                                 Rock Pointe Holdings LLC                 Rick Opsal                                  509-325-8432                            ricko@unicoprop.com                     Alt. Building contacts:                           Jeni Taylor 360-902-0274                      tayloj@dshs.wa.gov or                Kelly Lerner 509-720-4875                lernekj@dshs.wa.gov</t>
  </si>
  <si>
    <t>LAN Room, Bldg 1313.  Refer to LCON for extended Demarc information.</t>
  </si>
  <si>
    <t xml:space="preserve">LAN Room, Bldg 1313.  Refer to LCON for extended Demarc information. </t>
  </si>
  <si>
    <t>DSHS2065</t>
  </si>
  <si>
    <t>1371 Pine St                                                                                       Walla Walla, WA 99362-9496</t>
  </si>
  <si>
    <t>Dan Fouts                                                       509-227-2725                               Cell 509-961-7054                                      Building owner contact:                         Tim Nelson 206-948-8093 tim@nelsonadvisors.com          Alt. Building contacts:                              Jeni Taylor 360-902-0274               tayloj@dshs.wa.gov or                     Kelly Lerner 509-720-4875               lernekj@dshs.wa.gov</t>
  </si>
  <si>
    <t xml:space="preserve">LAN Room, Bldg 1371.  Refer to LCON for extended Demarc information.  </t>
  </si>
  <si>
    <t>DSHS3045</t>
  </si>
  <si>
    <t>20816 44th Ave W                                                                          Lynnwood, WA  98036-7744</t>
  </si>
  <si>
    <t>Mike Potter                                       206-518-1617 or                              Marc Morrison                               425-412-2821                                 Cell: 425-231-2118                          Building owner contact:                         JAR Associates, LLC                                         425-822-4466 angel@mjrdevelopment.com          Alt. Building contacts:                               Jeni Taylor 360-902-0274                tayloj@dshs.wa.gov or                     Kelly Lerner 509-720-4875               lernekj@dshs.wa.gov</t>
  </si>
  <si>
    <t xml:space="preserve">DMARC is in ESA Suite 201.  Refer to LCON for extended Demarc information.  </t>
  </si>
  <si>
    <t>DSHS4005</t>
  </si>
  <si>
    <t>616 S 348th St                                                                                   Federal Way, WA 98003-7023</t>
  </si>
  <si>
    <t>Carl Jennings                                                425-870-9084                          Building owner contact:                         New Core Development                   Dan Jenkins                                                            206-679-8568                            dan@newcoredevelopment.com                               Alt. Building contacts:                               Jeni Taylor 360-902-0274               tayloj@dshs.wa.gov or                      Kelly Lerner 509-720-4875               lernekj@dshs.wa.gov</t>
  </si>
  <si>
    <t>LAN Room per attached floor plan.  Refer to LCON for extended Demarc information.</t>
  </si>
  <si>
    <t>DSHS4013</t>
  </si>
  <si>
    <t>12063 15th Ave NE                                                                         Seattle, WA 98125-5031</t>
  </si>
  <si>
    <t>Jeffrey Hebb                                        253-256-0163               HebbJef@dshs.wa.gov                 Building owner contact:                         North PineCliff LLC                                         206-623-7520                        MaryJ@NBLELaw.com                                                         Alt. Building contacts:                          Jeni Taylor 360-902-0274               tayloj@dshs.wa.gov or                Kelly Lerner 509-720-4875               lernekj@dshs.wa.gov</t>
  </si>
  <si>
    <t>LAN &amp; Telecom Room per attached floor plan.  Refer to LCON for extended Demarc information.</t>
  </si>
  <si>
    <t xml:space="preserve">For redundancy and backup availability, the solution for this request must be Wireline Ethernet (Copper or Fiber) only.  This location is a backup for site DSHS1033 located at 2320 S Salnave Rd, Medical Lake, WA which utilizes a Fixed Wireless solution.  This site requires visitors to be escorted and visits must be pre-arranged with minimum 72 hours’ notice per MSA.  Ethernet handoff to be located no further than 10 feet of DSHS Router.   </t>
  </si>
  <si>
    <t xml:space="preserve">For redundancy and backup availability, the solution for this request must be Wireline Ethernet (Copper or Fiber) only, and must be on a network separate from Noel.  This is a backup for an existing circuit which utilizes a Fixed Wireless solution provided by Noel.  This site requires visitors to be escorted and visits must be pre-arranged with minimum 72 hours’ notice per MSA.  Ethernet handoff to be located no further than 10 feet of DSHS Router.   </t>
  </si>
  <si>
    <t>Evaluation  Model for Solication Number T18-RFQ-043</t>
  </si>
  <si>
    <t>No</t>
  </si>
  <si>
    <t>Check - Noel has read, understands and will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</si>
</sst>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22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0" borderId="15" xfId="0" applyFont="1" applyBorder="1" applyAlignment="1">
      <alignment wrapText="1"/>
    </xf>
    <xf numFmtId="0" fontId="9" fillId="0" borderId="16"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2" xfId="0" applyFont="1" applyFill="1" applyBorder="1" applyAlignment="1">
      <alignment wrapText="1"/>
    </xf>
    <xf numFmtId="0" fontId="3" fillId="0" borderId="2" xfId="0" applyFont="1" applyFill="1" applyBorder="1" applyAlignment="1">
      <alignment wrapText="1"/>
    </xf>
    <xf numFmtId="0" fontId="3" fillId="0" borderId="2" xfId="0" applyFont="1" applyBorder="1" applyAlignment="1">
      <alignment wrapText="1"/>
    </xf>
    <xf numFmtId="0" fontId="3" fillId="4" borderId="2" xfId="0"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0" borderId="2" xfId="0" applyFont="1" applyFill="1" applyBorder="1" applyAlignment="1">
      <alignment wrapText="1"/>
    </xf>
    <xf numFmtId="0" fontId="9" fillId="0" borderId="15" xfId="0" applyFont="1" applyFill="1" applyBorder="1" applyAlignment="1">
      <alignment wrapText="1"/>
    </xf>
    <xf numFmtId="0" fontId="3" fillId="2" borderId="0" xfId="0" applyFont="1" applyFill="1" applyAlignment="1">
      <alignment wrapText="1"/>
    </xf>
    <xf numFmtId="0" fontId="3" fillId="0" borderId="2" xfId="2" applyNumberFormat="1" applyFont="1" applyBorder="1" applyAlignment="1">
      <alignment horizontal="center" wrapText="1"/>
    </xf>
    <xf numFmtId="0" fontId="3" fillId="0" borderId="3" xfId="0" applyFont="1" applyBorder="1" applyAlignment="1">
      <alignment horizont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3" fillId="4" borderId="21" xfId="0" applyFont="1" applyFill="1" applyBorder="1" applyAlignment="1">
      <alignment wrapText="1"/>
    </xf>
    <xf numFmtId="0" fontId="3" fillId="5" borderId="0" xfId="0" applyFont="1" applyFill="1" applyAlignment="1">
      <alignment wrapText="1"/>
    </xf>
    <xf numFmtId="0" fontId="3" fillId="0" borderId="9" xfId="2" applyNumberFormat="1"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9" fillId="0" borderId="2" xfId="0" applyFont="1" applyFill="1" applyBorder="1" applyAlignment="1">
      <alignment horizontal="center" wrapText="1"/>
    </xf>
    <xf numFmtId="0" fontId="9" fillId="0" borderId="9" xfId="0" applyFont="1" applyFill="1" applyBorder="1" applyAlignment="1">
      <alignment wrapText="1"/>
    </xf>
    <xf numFmtId="0" fontId="9" fillId="0" borderId="16" xfId="0" applyFont="1" applyFill="1" applyBorder="1" applyAlignment="1">
      <alignment wrapText="1"/>
    </xf>
    <xf numFmtId="0" fontId="9" fillId="0" borderId="28"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95"/>
  <sheetViews>
    <sheetView tabSelected="1" zoomScale="70" zoomScaleNormal="70" workbookViewId="0">
      <pane xSplit="5" ySplit="4" topLeftCell="Y38" activePane="bottomRight" state="frozen"/>
      <selection pane="topRight" activeCell="F1" sqref="F1"/>
      <selection pane="bottomLeft" activeCell="A5" sqref="A5"/>
      <selection pane="bottomRight" activeCell="AE38" sqref="AE38"/>
    </sheetView>
  </sheetViews>
  <sheetFormatPr defaultColWidth="8.88671875" defaultRowHeight="14.4" x14ac:dyDescent="0.3"/>
  <cols>
    <col min="1" max="1" width="3.6640625" style="3" customWidth="1"/>
    <col min="2" max="2" width="14.109375" style="2" customWidth="1"/>
    <col min="3" max="3" width="48.109375" style="2" customWidth="1"/>
    <col min="4" max="4" width="32.5546875" style="2" customWidth="1"/>
    <col min="5" max="5" width="38.6640625" style="1" customWidth="1"/>
    <col min="6" max="6" width="10.109375" style="1" customWidth="1"/>
    <col min="7" max="7" width="12.33203125" style="12"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9" customWidth="1"/>
    <col min="16" max="17" width="12.109375" style="11" customWidth="1"/>
    <col min="18" max="19" width="13" style="11" customWidth="1"/>
    <col min="20" max="20" width="16.109375" style="12" customWidth="1"/>
    <col min="21" max="22" width="13" style="11" customWidth="1"/>
    <col min="23" max="23" width="16.109375" style="12" customWidth="1"/>
    <col min="24" max="25" width="13" style="11" customWidth="1"/>
    <col min="26" max="26" width="16.109375" style="12" customWidth="1"/>
    <col min="27" max="27" width="37.109375" style="1" customWidth="1"/>
    <col min="28" max="28" width="9.44140625" style="40" customWidth="1"/>
    <col min="29" max="29" width="11.88671875" style="40" customWidth="1"/>
    <col min="30" max="30" width="9.44140625" style="1" customWidth="1"/>
    <col min="31" max="16384" width="8.88671875" style="1"/>
  </cols>
  <sheetData>
    <row r="1" spans="1:31" ht="52.95" customHeight="1" thickBot="1" x14ac:dyDescent="0.55000000000000004">
      <c r="A1" s="209" t="s">
        <v>171</v>
      </c>
      <c r="B1" s="209"/>
      <c r="C1" s="209"/>
      <c r="D1" s="209"/>
      <c r="E1" s="209"/>
      <c r="F1" s="209"/>
      <c r="G1" s="209"/>
      <c r="H1" s="209"/>
      <c r="I1" s="209"/>
      <c r="J1" s="209"/>
      <c r="K1" s="209"/>
      <c r="AA1" s="12"/>
      <c r="AB1" s="41"/>
      <c r="AC1" s="41"/>
    </row>
    <row r="2" spans="1:31" ht="52.95" customHeight="1" thickBot="1" x14ac:dyDescent="0.55000000000000004">
      <c r="A2" s="31"/>
      <c r="B2" s="43" t="s">
        <v>1</v>
      </c>
      <c r="C2" s="44"/>
      <c r="D2" s="44"/>
      <c r="E2" s="44"/>
      <c r="F2" s="44"/>
      <c r="G2" s="44"/>
      <c r="H2" s="44"/>
      <c r="I2" s="44"/>
      <c r="J2" s="44"/>
      <c r="K2" s="45"/>
      <c r="L2" s="4"/>
      <c r="M2" s="210" t="s">
        <v>2</v>
      </c>
      <c r="N2" s="211"/>
      <c r="O2" s="211"/>
      <c r="P2" s="211"/>
      <c r="Q2" s="211"/>
      <c r="R2" s="28"/>
      <c r="S2" s="28"/>
      <c r="T2" s="28"/>
      <c r="U2" s="28"/>
      <c r="V2" s="28"/>
      <c r="W2" s="28"/>
      <c r="X2" s="28"/>
      <c r="Y2" s="28"/>
      <c r="Z2" s="29"/>
      <c r="AA2" s="37"/>
      <c r="AB2" s="42"/>
      <c r="AC2" s="42"/>
    </row>
    <row r="3" spans="1:31" s="8" customFormat="1" ht="19.5" customHeight="1" thickBot="1" x14ac:dyDescent="0.55000000000000004">
      <c r="A3" s="32"/>
      <c r="B3" s="46"/>
      <c r="C3" s="47"/>
      <c r="D3" s="47"/>
      <c r="E3" s="47"/>
      <c r="F3" s="47"/>
      <c r="G3" s="47"/>
      <c r="H3" s="47"/>
      <c r="I3" s="217" t="s">
        <v>20</v>
      </c>
      <c r="J3" s="218"/>
      <c r="K3" s="48"/>
      <c r="L3" s="6"/>
      <c r="M3" s="212"/>
      <c r="N3" s="213"/>
      <c r="O3" s="213"/>
      <c r="P3" s="213"/>
      <c r="Q3" s="213"/>
      <c r="R3" s="214" t="s">
        <v>30</v>
      </c>
      <c r="S3" s="215"/>
      <c r="T3" s="215"/>
      <c r="U3" s="215"/>
      <c r="V3" s="215"/>
      <c r="W3" s="215"/>
      <c r="X3" s="215"/>
      <c r="Y3" s="215"/>
      <c r="Z3" s="216"/>
      <c r="AA3" s="38"/>
      <c r="AB3" s="219" t="s">
        <v>26</v>
      </c>
      <c r="AC3" s="219"/>
      <c r="AD3" s="219"/>
      <c r="AE3" s="219"/>
    </row>
    <row r="4" spans="1:31" s="14" customFormat="1" ht="78.599999999999994" thickBot="1" x14ac:dyDescent="0.35">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98" t="s">
        <v>31</v>
      </c>
      <c r="S4" s="99" t="s">
        <v>32</v>
      </c>
      <c r="T4" s="100" t="s">
        <v>33</v>
      </c>
      <c r="U4" s="98" t="s">
        <v>34</v>
      </c>
      <c r="V4" s="99" t="s">
        <v>35</v>
      </c>
      <c r="W4" s="100" t="s">
        <v>36</v>
      </c>
      <c r="X4" s="98" t="s">
        <v>37</v>
      </c>
      <c r="Y4" s="99" t="s">
        <v>38</v>
      </c>
      <c r="Z4" s="101" t="s">
        <v>39</v>
      </c>
      <c r="AA4" s="27" t="s">
        <v>19</v>
      </c>
      <c r="AB4" s="39" t="s">
        <v>23</v>
      </c>
      <c r="AC4" s="39" t="s">
        <v>24</v>
      </c>
      <c r="AD4" s="39" t="s">
        <v>22</v>
      </c>
      <c r="AE4" s="39" t="s">
        <v>25</v>
      </c>
    </row>
    <row r="5" spans="1:31" s="5" customFormat="1" ht="78.75" customHeight="1" x14ac:dyDescent="0.3">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8" si="1">I5</f>
        <v>10</v>
      </c>
      <c r="AE5" s="71">
        <f t="shared" si="1"/>
        <v>90</v>
      </c>
    </row>
    <row r="6" spans="1:31" s="2" customFormat="1" ht="78.75" customHeight="1" x14ac:dyDescent="0.3">
      <c r="A6" s="34">
        <v>2</v>
      </c>
      <c r="B6" s="203" t="s">
        <v>41</v>
      </c>
      <c r="C6" s="136" t="s">
        <v>70</v>
      </c>
      <c r="D6" s="117" t="s">
        <v>42</v>
      </c>
      <c r="E6" s="123" t="s">
        <v>43</v>
      </c>
      <c r="F6" s="123" t="s">
        <v>10</v>
      </c>
      <c r="G6" s="124">
        <v>100</v>
      </c>
      <c r="H6" s="125" t="s">
        <v>44</v>
      </c>
      <c r="I6" s="126">
        <v>10</v>
      </c>
      <c r="J6" s="127">
        <v>90</v>
      </c>
      <c r="K6" s="84"/>
      <c r="L6" s="7"/>
      <c r="M6" s="118" t="s">
        <v>172</v>
      </c>
      <c r="N6" s="10"/>
      <c r="O6" s="36"/>
      <c r="P6" s="105"/>
      <c r="Q6" s="102">
        <v>0</v>
      </c>
      <c r="R6" s="109"/>
      <c r="S6" s="110"/>
      <c r="T6" s="13"/>
      <c r="U6" s="109"/>
      <c r="V6" s="110"/>
      <c r="W6" s="13"/>
      <c r="X6" s="109"/>
      <c r="Y6" s="110"/>
      <c r="Z6" s="21"/>
      <c r="AA6" s="120"/>
      <c r="AB6" s="30">
        <f t="shared" ref="AB6:AB8" si="2">IF(ISBLANK(N6),G6,N6)</f>
        <v>100</v>
      </c>
      <c r="AC6" s="51">
        <f t="shared" ref="AC6:AC8" si="3">24*P6+Q6</f>
        <v>0</v>
      </c>
      <c r="AD6" s="52">
        <f t="shared" si="1"/>
        <v>10</v>
      </c>
      <c r="AE6" s="52">
        <f t="shared" si="1"/>
        <v>90</v>
      </c>
    </row>
    <row r="7" spans="1:31" s="2" customFormat="1" ht="78.75" customHeight="1" x14ac:dyDescent="0.3">
      <c r="A7" s="34">
        <v>3</v>
      </c>
      <c r="B7" s="179" t="s">
        <v>41</v>
      </c>
      <c r="C7" s="135" t="s">
        <v>70</v>
      </c>
      <c r="D7" s="73" t="s">
        <v>42</v>
      </c>
      <c r="E7" s="73" t="s">
        <v>43</v>
      </c>
      <c r="F7" s="73" t="s">
        <v>10</v>
      </c>
      <c r="G7" s="74">
        <v>100</v>
      </c>
      <c r="H7" s="75" t="s">
        <v>61</v>
      </c>
      <c r="I7" s="72">
        <v>10</v>
      </c>
      <c r="J7" s="78">
        <v>90</v>
      </c>
      <c r="K7" s="79"/>
      <c r="L7" s="7"/>
      <c r="M7" s="80" t="s">
        <v>172</v>
      </c>
      <c r="N7" s="81"/>
      <c r="O7" s="82"/>
      <c r="P7" s="106"/>
      <c r="Q7" s="103">
        <v>0</v>
      </c>
      <c r="R7" s="111"/>
      <c r="S7" s="112"/>
      <c r="T7" s="76"/>
      <c r="U7" s="111"/>
      <c r="V7" s="112"/>
      <c r="W7" s="76"/>
      <c r="X7" s="111"/>
      <c r="Y7" s="112"/>
      <c r="Z7" s="77"/>
      <c r="AA7" s="83"/>
      <c r="AB7" s="30">
        <f t="shared" si="2"/>
        <v>100</v>
      </c>
      <c r="AC7" s="51">
        <f t="shared" si="3"/>
        <v>0</v>
      </c>
      <c r="AD7" s="52">
        <f t="shared" si="1"/>
        <v>10</v>
      </c>
      <c r="AE7" s="52">
        <f t="shared" si="1"/>
        <v>90</v>
      </c>
    </row>
    <row r="8" spans="1:31" s="2" customFormat="1" ht="207.75" customHeight="1" x14ac:dyDescent="0.3">
      <c r="A8" s="34">
        <v>4</v>
      </c>
      <c r="B8" s="203" t="s">
        <v>165</v>
      </c>
      <c r="C8" s="200" t="s">
        <v>166</v>
      </c>
      <c r="D8" s="200" t="s">
        <v>167</v>
      </c>
      <c r="E8" s="200" t="s">
        <v>168</v>
      </c>
      <c r="F8" s="200" t="s">
        <v>10</v>
      </c>
      <c r="G8" s="201">
        <v>100</v>
      </c>
      <c r="H8" s="202" t="s">
        <v>46</v>
      </c>
      <c r="I8" s="203">
        <v>10</v>
      </c>
      <c r="J8" s="204">
        <v>90</v>
      </c>
      <c r="K8" s="191" t="s">
        <v>146</v>
      </c>
      <c r="L8" s="7"/>
      <c r="M8" s="118" t="s">
        <v>172</v>
      </c>
      <c r="N8" s="10"/>
      <c r="O8" s="36"/>
      <c r="P8" s="105"/>
      <c r="Q8" s="102">
        <v>0</v>
      </c>
      <c r="R8" s="109"/>
      <c r="S8" s="110"/>
      <c r="T8" s="13"/>
      <c r="U8" s="109"/>
      <c r="V8" s="110"/>
      <c r="W8" s="13"/>
      <c r="X8" s="109"/>
      <c r="Y8" s="110"/>
      <c r="Z8" s="21"/>
      <c r="AA8" s="120"/>
      <c r="AB8" s="30">
        <f t="shared" si="2"/>
        <v>100</v>
      </c>
      <c r="AC8" s="51">
        <f t="shared" si="3"/>
        <v>0</v>
      </c>
      <c r="AD8" s="52">
        <f t="shared" si="1"/>
        <v>10</v>
      </c>
      <c r="AE8" s="52">
        <f t="shared" si="1"/>
        <v>90</v>
      </c>
    </row>
    <row r="9" spans="1:31" s="2" customFormat="1" ht="84.6" customHeight="1" x14ac:dyDescent="0.3">
      <c r="A9" s="34">
        <v>5</v>
      </c>
      <c r="B9" s="72" t="s">
        <v>68</v>
      </c>
      <c r="C9" s="138" t="s">
        <v>71</v>
      </c>
      <c r="D9" s="73" t="s">
        <v>47</v>
      </c>
      <c r="E9" s="161" t="s">
        <v>95</v>
      </c>
      <c r="F9" s="73" t="s">
        <v>45</v>
      </c>
      <c r="G9" s="74">
        <v>100</v>
      </c>
      <c r="H9" s="75" t="s">
        <v>46</v>
      </c>
      <c r="I9" s="72">
        <v>10</v>
      </c>
      <c r="J9" s="78">
        <v>90</v>
      </c>
      <c r="K9" s="152" t="s">
        <v>94</v>
      </c>
      <c r="L9" s="7"/>
      <c r="M9" s="80" t="s">
        <v>172</v>
      </c>
      <c r="N9" s="81"/>
      <c r="O9" s="82"/>
      <c r="P9" s="106"/>
      <c r="Q9" s="103">
        <v>0</v>
      </c>
      <c r="R9" s="111"/>
      <c r="S9" s="112"/>
      <c r="T9" s="76"/>
      <c r="U9" s="111"/>
      <c r="V9" s="112"/>
      <c r="W9" s="76"/>
      <c r="X9" s="111"/>
      <c r="Y9" s="112"/>
      <c r="Z9" s="77"/>
      <c r="AA9" s="83"/>
      <c r="AB9" s="30">
        <f t="shared" ref="AB9:AB40" si="4">IF(ISBLANK(N9),G9,N9)</f>
        <v>100</v>
      </c>
      <c r="AC9" s="51">
        <f t="shared" ref="AC9:AC40" si="5">24*P9+Q9</f>
        <v>0</v>
      </c>
      <c r="AD9" s="52">
        <f t="shared" ref="AD9:AD40" si="6">I9</f>
        <v>10</v>
      </c>
      <c r="AE9" s="52">
        <f t="shared" ref="AE9:AE40" si="7">J9</f>
        <v>90</v>
      </c>
    </row>
    <row r="10" spans="1:31" s="2" customFormat="1" ht="78.75" customHeight="1" x14ac:dyDescent="0.3">
      <c r="A10" s="34">
        <v>6</v>
      </c>
      <c r="B10" s="118" t="s">
        <v>67</v>
      </c>
      <c r="C10" s="137" t="s">
        <v>96</v>
      </c>
      <c r="D10" s="117" t="s">
        <v>48</v>
      </c>
      <c r="E10" s="117" t="s">
        <v>50</v>
      </c>
      <c r="F10" s="117" t="s">
        <v>45</v>
      </c>
      <c r="G10" s="119">
        <v>100</v>
      </c>
      <c r="H10" s="121" t="s">
        <v>46</v>
      </c>
      <c r="I10" s="118">
        <v>10</v>
      </c>
      <c r="J10" s="120">
        <v>90</v>
      </c>
      <c r="K10" s="122"/>
      <c r="L10" s="7"/>
      <c r="M10" s="20" t="s">
        <v>172</v>
      </c>
      <c r="N10" s="10"/>
      <c r="O10" s="36"/>
      <c r="P10" s="105"/>
      <c r="Q10" s="102">
        <v>0</v>
      </c>
      <c r="R10" s="109"/>
      <c r="S10" s="110"/>
      <c r="T10" s="13"/>
      <c r="U10" s="109"/>
      <c r="V10" s="110"/>
      <c r="W10" s="13"/>
      <c r="X10" s="109"/>
      <c r="Y10" s="110"/>
      <c r="Z10" s="21"/>
      <c r="AA10" s="22"/>
      <c r="AB10" s="30">
        <f t="shared" si="4"/>
        <v>100</v>
      </c>
      <c r="AC10" s="51">
        <f t="shared" si="5"/>
        <v>0</v>
      </c>
      <c r="AD10" s="52">
        <f t="shared" si="6"/>
        <v>10</v>
      </c>
      <c r="AE10" s="52">
        <f t="shared" si="7"/>
        <v>90</v>
      </c>
    </row>
    <row r="11" spans="1:31" s="2" customFormat="1" ht="78.75" customHeight="1" x14ac:dyDescent="0.3">
      <c r="A11" s="34">
        <v>7</v>
      </c>
      <c r="B11" s="72" t="s">
        <v>92</v>
      </c>
      <c r="C11" s="138" t="s">
        <v>72</v>
      </c>
      <c r="D11" s="73" t="s">
        <v>49</v>
      </c>
      <c r="E11" s="73" t="s">
        <v>50</v>
      </c>
      <c r="F11" s="73" t="s">
        <v>45</v>
      </c>
      <c r="G11" s="74">
        <v>100</v>
      </c>
      <c r="H11" s="75" t="s">
        <v>46</v>
      </c>
      <c r="I11" s="72">
        <v>10</v>
      </c>
      <c r="J11" s="78">
        <v>90</v>
      </c>
      <c r="K11" s="79"/>
      <c r="L11" s="7"/>
      <c r="M11" s="80" t="s">
        <v>12</v>
      </c>
      <c r="N11" s="81">
        <v>45</v>
      </c>
      <c r="O11" s="82" t="s">
        <v>14</v>
      </c>
      <c r="P11" s="106">
        <v>400</v>
      </c>
      <c r="Q11" s="103">
        <v>0</v>
      </c>
      <c r="R11" s="111">
        <v>205</v>
      </c>
      <c r="S11" s="112">
        <v>0</v>
      </c>
      <c r="T11" s="76">
        <v>45</v>
      </c>
      <c r="U11" s="111">
        <v>400</v>
      </c>
      <c r="V11" s="112">
        <v>0</v>
      </c>
      <c r="W11" s="76">
        <v>45</v>
      </c>
      <c r="X11" s="111">
        <v>1100</v>
      </c>
      <c r="Y11" s="112">
        <v>0</v>
      </c>
      <c r="Z11" s="77">
        <v>45</v>
      </c>
      <c r="AA11" s="83" t="s">
        <v>173</v>
      </c>
      <c r="AB11" s="30">
        <f t="shared" si="4"/>
        <v>45</v>
      </c>
      <c r="AC11" s="51">
        <f t="shared" si="5"/>
        <v>9600</v>
      </c>
      <c r="AD11" s="52">
        <f t="shared" si="6"/>
        <v>10</v>
      </c>
      <c r="AE11" s="52">
        <f t="shared" si="7"/>
        <v>90</v>
      </c>
    </row>
    <row r="12" spans="1:31" s="2" customFormat="1" ht="78.75" customHeight="1" x14ac:dyDescent="0.3">
      <c r="A12" s="34">
        <v>8</v>
      </c>
      <c r="B12" s="153" t="s">
        <v>51</v>
      </c>
      <c r="C12" s="139" t="s">
        <v>73</v>
      </c>
      <c r="D12" s="139" t="s">
        <v>52</v>
      </c>
      <c r="E12" s="139" t="s">
        <v>78</v>
      </c>
      <c r="F12" s="139" t="s">
        <v>10</v>
      </c>
      <c r="G12" s="141">
        <v>100</v>
      </c>
      <c r="H12" s="143" t="s">
        <v>11</v>
      </c>
      <c r="I12" s="140">
        <v>10</v>
      </c>
      <c r="J12" s="142">
        <v>90</v>
      </c>
      <c r="K12" s="144"/>
      <c r="L12" s="7"/>
      <c r="M12" s="126" t="s">
        <v>172</v>
      </c>
      <c r="N12" s="128"/>
      <c r="O12" s="129"/>
      <c r="P12" s="130"/>
      <c r="Q12" s="104">
        <v>0</v>
      </c>
      <c r="R12" s="131"/>
      <c r="S12" s="132"/>
      <c r="T12" s="133"/>
      <c r="U12" s="131"/>
      <c r="V12" s="132"/>
      <c r="W12" s="133"/>
      <c r="X12" s="131"/>
      <c r="Y12" s="132"/>
      <c r="Z12" s="134"/>
      <c r="AA12" s="127"/>
      <c r="AB12" s="30">
        <f t="shared" si="4"/>
        <v>100</v>
      </c>
      <c r="AC12" s="51">
        <f t="shared" si="5"/>
        <v>0</v>
      </c>
      <c r="AD12" s="52">
        <f t="shared" si="6"/>
        <v>10</v>
      </c>
      <c r="AE12" s="52">
        <f t="shared" si="7"/>
        <v>90</v>
      </c>
    </row>
    <row r="13" spans="1:31" s="2" customFormat="1" ht="78.75" customHeight="1" x14ac:dyDescent="0.3">
      <c r="A13" s="34">
        <v>9</v>
      </c>
      <c r="B13" s="146" t="s">
        <v>53</v>
      </c>
      <c r="C13" s="147" t="s">
        <v>74</v>
      </c>
      <c r="D13" s="147" t="s">
        <v>54</v>
      </c>
      <c r="E13" s="147" t="s">
        <v>79</v>
      </c>
      <c r="F13" s="147" t="s">
        <v>10</v>
      </c>
      <c r="G13" s="148">
        <v>100</v>
      </c>
      <c r="H13" s="149" t="s">
        <v>46</v>
      </c>
      <c r="I13" s="146">
        <v>10</v>
      </c>
      <c r="J13" s="151">
        <v>90</v>
      </c>
      <c r="K13" s="152"/>
      <c r="L13" s="7"/>
      <c r="M13" s="80" t="s">
        <v>12</v>
      </c>
      <c r="N13" s="81">
        <v>100</v>
      </c>
      <c r="O13" s="82" t="s">
        <v>14</v>
      </c>
      <c r="P13" s="106">
        <v>400</v>
      </c>
      <c r="Q13" s="103">
        <v>0</v>
      </c>
      <c r="R13" s="111">
        <v>205</v>
      </c>
      <c r="S13" s="112">
        <v>0</v>
      </c>
      <c r="T13" s="76">
        <v>100</v>
      </c>
      <c r="U13" s="111">
        <v>400</v>
      </c>
      <c r="V13" s="112">
        <v>0</v>
      </c>
      <c r="W13" s="76">
        <v>100</v>
      </c>
      <c r="X13" s="111">
        <v>1100</v>
      </c>
      <c r="Y13" s="112">
        <v>0</v>
      </c>
      <c r="Z13" s="77">
        <v>100</v>
      </c>
      <c r="AA13" s="83" t="s">
        <v>173</v>
      </c>
      <c r="AB13" s="30">
        <f t="shared" si="4"/>
        <v>100</v>
      </c>
      <c r="AC13" s="51">
        <f t="shared" si="5"/>
        <v>9600</v>
      </c>
      <c r="AD13" s="52">
        <f t="shared" si="6"/>
        <v>10</v>
      </c>
      <c r="AE13" s="52">
        <f t="shared" si="7"/>
        <v>90</v>
      </c>
    </row>
    <row r="14" spans="1:31" s="2" customFormat="1" ht="78.75" customHeight="1" x14ac:dyDescent="0.3">
      <c r="A14" s="34">
        <v>10</v>
      </c>
      <c r="B14" s="140" t="s">
        <v>55</v>
      </c>
      <c r="C14" s="139" t="s">
        <v>75</v>
      </c>
      <c r="D14" s="139" t="s">
        <v>56</v>
      </c>
      <c r="E14" s="139" t="s">
        <v>80</v>
      </c>
      <c r="F14" s="139" t="s">
        <v>10</v>
      </c>
      <c r="G14" s="141">
        <v>100</v>
      </c>
      <c r="H14" s="143" t="s">
        <v>46</v>
      </c>
      <c r="I14" s="140">
        <v>10</v>
      </c>
      <c r="J14" s="142">
        <v>90</v>
      </c>
      <c r="K14" s="144"/>
      <c r="L14" s="7"/>
      <c r="M14" s="126" t="s">
        <v>172</v>
      </c>
      <c r="N14" s="128"/>
      <c r="O14" s="129"/>
      <c r="P14" s="130"/>
      <c r="Q14" s="104">
        <v>0</v>
      </c>
      <c r="R14" s="131"/>
      <c r="S14" s="132"/>
      <c r="T14" s="133"/>
      <c r="U14" s="131"/>
      <c r="V14" s="132"/>
      <c r="W14" s="133"/>
      <c r="X14" s="131"/>
      <c r="Y14" s="132"/>
      <c r="Z14" s="134"/>
      <c r="AA14" s="127"/>
      <c r="AB14" s="30">
        <f t="shared" si="4"/>
        <v>100</v>
      </c>
      <c r="AC14" s="51">
        <f t="shared" si="5"/>
        <v>0</v>
      </c>
      <c r="AD14" s="52">
        <f t="shared" si="6"/>
        <v>10</v>
      </c>
      <c r="AE14" s="52">
        <f t="shared" si="7"/>
        <v>90</v>
      </c>
    </row>
    <row r="15" spans="1:31" s="2" customFormat="1" ht="78.75" customHeight="1" x14ac:dyDescent="0.3">
      <c r="A15" s="34">
        <v>11</v>
      </c>
      <c r="B15" s="146" t="s">
        <v>57</v>
      </c>
      <c r="C15" s="147" t="s">
        <v>76</v>
      </c>
      <c r="D15" s="147" t="s">
        <v>58</v>
      </c>
      <c r="E15" s="147" t="s">
        <v>81</v>
      </c>
      <c r="F15" s="147" t="s">
        <v>10</v>
      </c>
      <c r="G15" s="148">
        <v>100</v>
      </c>
      <c r="H15" s="149" t="s">
        <v>11</v>
      </c>
      <c r="I15" s="146">
        <v>10</v>
      </c>
      <c r="J15" s="151">
        <v>90</v>
      </c>
      <c r="K15" s="152"/>
      <c r="L15" s="7"/>
      <c r="M15" s="80" t="s">
        <v>172</v>
      </c>
      <c r="N15" s="81"/>
      <c r="O15" s="82"/>
      <c r="P15" s="106"/>
      <c r="Q15" s="103">
        <v>0</v>
      </c>
      <c r="R15" s="111"/>
      <c r="S15" s="112"/>
      <c r="T15" s="76"/>
      <c r="U15" s="111"/>
      <c r="V15" s="112"/>
      <c r="W15" s="76"/>
      <c r="X15" s="111"/>
      <c r="Y15" s="112"/>
      <c r="Z15" s="77"/>
      <c r="AA15" s="83"/>
      <c r="AB15" s="30">
        <f t="shared" si="4"/>
        <v>100</v>
      </c>
      <c r="AC15" s="51">
        <f t="shared" si="5"/>
        <v>0</v>
      </c>
      <c r="AD15" s="52">
        <f t="shared" si="6"/>
        <v>10</v>
      </c>
      <c r="AE15" s="52">
        <f t="shared" si="7"/>
        <v>90</v>
      </c>
    </row>
    <row r="16" spans="1:31" s="2" customFormat="1" ht="160.5" customHeight="1" x14ac:dyDescent="0.3">
      <c r="A16" s="34">
        <v>12</v>
      </c>
      <c r="B16" s="140" t="s">
        <v>59</v>
      </c>
      <c r="C16" s="139" t="s">
        <v>77</v>
      </c>
      <c r="D16" s="139" t="s">
        <v>60</v>
      </c>
      <c r="E16" s="139" t="s">
        <v>82</v>
      </c>
      <c r="F16" s="139" t="s">
        <v>10</v>
      </c>
      <c r="G16" s="141">
        <v>100</v>
      </c>
      <c r="H16" s="143" t="s">
        <v>46</v>
      </c>
      <c r="I16" s="145">
        <v>10</v>
      </c>
      <c r="J16" s="142">
        <v>90</v>
      </c>
      <c r="K16" s="144" t="s">
        <v>69</v>
      </c>
      <c r="L16" s="7"/>
      <c r="M16" s="20" t="s">
        <v>172</v>
      </c>
      <c r="N16" s="10"/>
      <c r="O16" s="36"/>
      <c r="P16" s="105"/>
      <c r="Q16" s="102">
        <v>0</v>
      </c>
      <c r="R16" s="109"/>
      <c r="S16" s="110"/>
      <c r="T16" s="13"/>
      <c r="U16" s="109"/>
      <c r="V16" s="110"/>
      <c r="W16" s="13"/>
      <c r="X16" s="109"/>
      <c r="Y16" s="110"/>
      <c r="Z16" s="21"/>
      <c r="AA16" s="22"/>
      <c r="AB16" s="30">
        <f t="shared" si="4"/>
        <v>100</v>
      </c>
      <c r="AC16" s="51">
        <f t="shared" si="5"/>
        <v>0</v>
      </c>
      <c r="AD16" s="52">
        <f t="shared" si="6"/>
        <v>10</v>
      </c>
      <c r="AE16" s="52">
        <f t="shared" si="7"/>
        <v>90</v>
      </c>
    </row>
    <row r="17" spans="1:31" s="2" customFormat="1" ht="159.75" customHeight="1" x14ac:dyDescent="0.3">
      <c r="A17" s="34">
        <v>13</v>
      </c>
      <c r="B17" s="146" t="s">
        <v>59</v>
      </c>
      <c r="C17" s="147" t="s">
        <v>77</v>
      </c>
      <c r="D17" s="147" t="s">
        <v>60</v>
      </c>
      <c r="E17" s="147" t="s">
        <v>82</v>
      </c>
      <c r="F17" s="147" t="s">
        <v>10</v>
      </c>
      <c r="G17" s="148">
        <v>100</v>
      </c>
      <c r="H17" s="149" t="s">
        <v>44</v>
      </c>
      <c r="I17" s="150">
        <v>10</v>
      </c>
      <c r="J17" s="151">
        <v>90</v>
      </c>
      <c r="K17" s="152" t="s">
        <v>69</v>
      </c>
      <c r="L17" s="7"/>
      <c r="M17" s="80" t="s">
        <v>172</v>
      </c>
      <c r="N17" s="81"/>
      <c r="O17" s="82"/>
      <c r="P17" s="106"/>
      <c r="Q17" s="103">
        <v>0</v>
      </c>
      <c r="R17" s="111"/>
      <c r="S17" s="112"/>
      <c r="T17" s="76"/>
      <c r="U17" s="111"/>
      <c r="V17" s="112"/>
      <c r="W17" s="76"/>
      <c r="X17" s="111"/>
      <c r="Y17" s="112"/>
      <c r="Z17" s="77"/>
      <c r="AA17" s="83"/>
      <c r="AB17" s="30">
        <f t="shared" si="4"/>
        <v>100</v>
      </c>
      <c r="AC17" s="51">
        <f t="shared" si="5"/>
        <v>0</v>
      </c>
      <c r="AD17" s="52">
        <f t="shared" si="6"/>
        <v>10</v>
      </c>
      <c r="AE17" s="52">
        <f t="shared" si="7"/>
        <v>90</v>
      </c>
    </row>
    <row r="18" spans="1:31" s="2" customFormat="1" ht="211.5" customHeight="1" x14ac:dyDescent="0.3">
      <c r="A18" s="34">
        <v>14</v>
      </c>
      <c r="B18" s="167" t="s">
        <v>62</v>
      </c>
      <c r="C18" s="139" t="s">
        <v>86</v>
      </c>
      <c r="D18" s="154" t="s">
        <v>87</v>
      </c>
      <c r="E18" s="154" t="s">
        <v>88</v>
      </c>
      <c r="F18" s="154" t="s">
        <v>45</v>
      </c>
      <c r="G18" s="155">
        <v>120</v>
      </c>
      <c r="H18" s="156" t="s">
        <v>63</v>
      </c>
      <c r="I18" s="157">
        <v>10</v>
      </c>
      <c r="J18" s="158">
        <v>90</v>
      </c>
      <c r="K18" s="159" t="s">
        <v>169</v>
      </c>
      <c r="L18" s="7"/>
      <c r="M18" s="20" t="s">
        <v>172</v>
      </c>
      <c r="N18" s="10"/>
      <c r="O18" s="36"/>
      <c r="P18" s="105"/>
      <c r="Q18" s="102">
        <v>0</v>
      </c>
      <c r="R18" s="109"/>
      <c r="S18" s="110"/>
      <c r="T18" s="13"/>
      <c r="U18" s="109"/>
      <c r="V18" s="110"/>
      <c r="W18" s="13"/>
      <c r="X18" s="109"/>
      <c r="Y18" s="110"/>
      <c r="Z18" s="21"/>
      <c r="AA18" s="22"/>
      <c r="AB18" s="30">
        <f t="shared" si="4"/>
        <v>120</v>
      </c>
      <c r="AC18" s="51">
        <f t="shared" si="5"/>
        <v>0</v>
      </c>
      <c r="AD18" s="52">
        <f t="shared" si="6"/>
        <v>10</v>
      </c>
      <c r="AE18" s="52">
        <f t="shared" si="7"/>
        <v>90</v>
      </c>
    </row>
    <row r="19" spans="1:31" s="2" customFormat="1" ht="210.75" customHeight="1" x14ac:dyDescent="0.3">
      <c r="A19" s="34">
        <v>15</v>
      </c>
      <c r="B19" s="160" t="s">
        <v>62</v>
      </c>
      <c r="C19" s="161" t="s">
        <v>85</v>
      </c>
      <c r="D19" s="161" t="s">
        <v>87</v>
      </c>
      <c r="E19" s="161" t="s">
        <v>88</v>
      </c>
      <c r="F19" s="161" t="s">
        <v>45</v>
      </c>
      <c r="G19" s="162">
        <v>120</v>
      </c>
      <c r="H19" s="163" t="s">
        <v>64</v>
      </c>
      <c r="I19" s="164">
        <v>10</v>
      </c>
      <c r="J19" s="165">
        <v>90</v>
      </c>
      <c r="K19" s="159" t="s">
        <v>169</v>
      </c>
      <c r="L19" s="7"/>
      <c r="M19" s="80" t="s">
        <v>172</v>
      </c>
      <c r="N19" s="81"/>
      <c r="O19" s="82"/>
      <c r="P19" s="106"/>
      <c r="Q19" s="103">
        <v>0</v>
      </c>
      <c r="R19" s="111"/>
      <c r="S19" s="112"/>
      <c r="T19" s="76"/>
      <c r="U19" s="111"/>
      <c r="V19" s="112"/>
      <c r="W19" s="76"/>
      <c r="X19" s="111"/>
      <c r="Y19" s="112"/>
      <c r="Z19" s="77"/>
      <c r="AA19" s="83"/>
      <c r="AB19" s="30">
        <f t="shared" si="4"/>
        <v>120</v>
      </c>
      <c r="AC19" s="51">
        <f t="shared" si="5"/>
        <v>0</v>
      </c>
      <c r="AD19" s="52">
        <f t="shared" si="6"/>
        <v>10</v>
      </c>
      <c r="AE19" s="52">
        <f t="shared" si="7"/>
        <v>90</v>
      </c>
    </row>
    <row r="20" spans="1:31" s="2" customFormat="1" ht="210.75" customHeight="1" x14ac:dyDescent="0.3">
      <c r="A20" s="34">
        <v>16</v>
      </c>
      <c r="B20" s="140" t="s">
        <v>62</v>
      </c>
      <c r="C20" s="139" t="s">
        <v>86</v>
      </c>
      <c r="D20" s="154" t="s">
        <v>87</v>
      </c>
      <c r="E20" s="139" t="s">
        <v>88</v>
      </c>
      <c r="F20" s="139" t="s">
        <v>45</v>
      </c>
      <c r="G20" s="141">
        <v>120</v>
      </c>
      <c r="H20" s="143" t="s">
        <v>61</v>
      </c>
      <c r="I20" s="145">
        <v>10</v>
      </c>
      <c r="J20" s="142">
        <v>90</v>
      </c>
      <c r="K20" s="159" t="s">
        <v>169</v>
      </c>
      <c r="L20" s="7"/>
      <c r="M20" s="20" t="s">
        <v>172</v>
      </c>
      <c r="N20" s="10"/>
      <c r="O20" s="36"/>
      <c r="P20" s="105"/>
      <c r="Q20" s="102">
        <v>0</v>
      </c>
      <c r="R20" s="109"/>
      <c r="S20" s="110"/>
      <c r="T20" s="13"/>
      <c r="U20" s="109"/>
      <c r="V20" s="110"/>
      <c r="W20" s="13"/>
      <c r="X20" s="109"/>
      <c r="Y20" s="110"/>
      <c r="Z20" s="21"/>
      <c r="AA20" s="22"/>
      <c r="AB20" s="30">
        <f t="shared" si="4"/>
        <v>120</v>
      </c>
      <c r="AC20" s="51">
        <f t="shared" si="5"/>
        <v>0</v>
      </c>
      <c r="AD20" s="52">
        <f t="shared" si="6"/>
        <v>10</v>
      </c>
      <c r="AE20" s="52">
        <f t="shared" si="7"/>
        <v>90</v>
      </c>
    </row>
    <row r="21" spans="1:31" s="2" customFormat="1" ht="163.19999999999999" customHeight="1" x14ac:dyDescent="0.3">
      <c r="A21" s="34">
        <v>17</v>
      </c>
      <c r="B21" s="146" t="s">
        <v>66</v>
      </c>
      <c r="C21" s="147" t="s">
        <v>83</v>
      </c>
      <c r="D21" s="147" t="s">
        <v>89</v>
      </c>
      <c r="E21" s="147" t="s">
        <v>65</v>
      </c>
      <c r="F21" s="147" t="s">
        <v>45</v>
      </c>
      <c r="G21" s="148">
        <v>100</v>
      </c>
      <c r="H21" s="149" t="s">
        <v>46</v>
      </c>
      <c r="I21" s="150">
        <v>10</v>
      </c>
      <c r="J21" s="151">
        <v>90</v>
      </c>
      <c r="K21" s="152"/>
      <c r="L21" s="7"/>
      <c r="M21" s="80" t="s">
        <v>12</v>
      </c>
      <c r="N21" s="81">
        <v>100</v>
      </c>
      <c r="O21" s="82" t="s">
        <v>14</v>
      </c>
      <c r="P21" s="106">
        <v>1011</v>
      </c>
      <c r="Q21" s="103">
        <v>0</v>
      </c>
      <c r="R21" s="111">
        <v>816</v>
      </c>
      <c r="S21" s="112">
        <v>0</v>
      </c>
      <c r="T21" s="76">
        <v>100</v>
      </c>
      <c r="U21" s="111">
        <v>1011</v>
      </c>
      <c r="V21" s="112">
        <v>0</v>
      </c>
      <c r="W21" s="76">
        <v>100</v>
      </c>
      <c r="X21" s="111">
        <v>2768</v>
      </c>
      <c r="Y21" s="112">
        <v>0</v>
      </c>
      <c r="Z21" s="77">
        <v>100</v>
      </c>
      <c r="AA21" s="83" t="s">
        <v>173</v>
      </c>
      <c r="AB21" s="30">
        <f t="shared" si="4"/>
        <v>100</v>
      </c>
      <c r="AC21" s="51">
        <f t="shared" si="5"/>
        <v>24264</v>
      </c>
      <c r="AD21" s="52">
        <f t="shared" si="6"/>
        <v>10</v>
      </c>
      <c r="AE21" s="52">
        <f t="shared" si="7"/>
        <v>90</v>
      </c>
    </row>
    <row r="22" spans="1:31" s="2" customFormat="1" ht="162.6" customHeight="1" x14ac:dyDescent="0.3">
      <c r="A22" s="34">
        <v>18</v>
      </c>
      <c r="B22" s="140" t="s">
        <v>93</v>
      </c>
      <c r="C22" s="139" t="s">
        <v>84</v>
      </c>
      <c r="D22" s="139" t="s">
        <v>90</v>
      </c>
      <c r="E22" s="139" t="s">
        <v>91</v>
      </c>
      <c r="F22" s="139" t="s">
        <v>45</v>
      </c>
      <c r="G22" s="141">
        <v>100</v>
      </c>
      <c r="H22" s="143" t="s">
        <v>46</v>
      </c>
      <c r="I22" s="145">
        <v>10</v>
      </c>
      <c r="J22" s="142">
        <v>90</v>
      </c>
      <c r="K22" s="144"/>
      <c r="L22" s="7"/>
      <c r="M22" s="20" t="s">
        <v>12</v>
      </c>
      <c r="N22" s="10">
        <v>80</v>
      </c>
      <c r="O22" s="36" t="s">
        <v>14</v>
      </c>
      <c r="P22" s="105">
        <v>600</v>
      </c>
      <c r="Q22" s="102">
        <v>0</v>
      </c>
      <c r="R22" s="109">
        <v>325</v>
      </c>
      <c r="S22" s="110">
        <v>0</v>
      </c>
      <c r="T22" s="13">
        <v>80</v>
      </c>
      <c r="U22" s="109">
        <v>600</v>
      </c>
      <c r="V22" s="110">
        <v>0</v>
      </c>
      <c r="W22" s="13">
        <v>80</v>
      </c>
      <c r="X22" s="109">
        <v>2000</v>
      </c>
      <c r="Y22" s="110">
        <v>0</v>
      </c>
      <c r="Z22" s="21">
        <v>80</v>
      </c>
      <c r="AA22" s="22" t="s">
        <v>173</v>
      </c>
      <c r="AB22" s="30">
        <f t="shared" si="4"/>
        <v>80</v>
      </c>
      <c r="AC22" s="51">
        <f t="shared" si="5"/>
        <v>14400</v>
      </c>
      <c r="AD22" s="52">
        <f t="shared" si="6"/>
        <v>10</v>
      </c>
      <c r="AE22" s="52">
        <f t="shared" si="7"/>
        <v>90</v>
      </c>
    </row>
    <row r="23" spans="1:31" s="2" customFormat="1" ht="150.6" customHeight="1" x14ac:dyDescent="0.3">
      <c r="A23" s="34">
        <v>19</v>
      </c>
      <c r="B23" s="179" t="s">
        <v>97</v>
      </c>
      <c r="C23" s="180" t="s">
        <v>98</v>
      </c>
      <c r="D23" s="180" t="s">
        <v>99</v>
      </c>
      <c r="E23" s="180" t="s">
        <v>100</v>
      </c>
      <c r="F23" s="180" t="s">
        <v>10</v>
      </c>
      <c r="G23" s="181">
        <v>100</v>
      </c>
      <c r="H23" s="182" t="s">
        <v>11</v>
      </c>
      <c r="I23" s="179">
        <v>10</v>
      </c>
      <c r="J23" s="185">
        <v>90</v>
      </c>
      <c r="K23" s="186"/>
      <c r="L23" s="7"/>
      <c r="M23" s="80" t="s">
        <v>172</v>
      </c>
      <c r="N23" s="81"/>
      <c r="O23" s="82"/>
      <c r="P23" s="106"/>
      <c r="Q23" s="103">
        <v>0</v>
      </c>
      <c r="R23" s="111"/>
      <c r="S23" s="112"/>
      <c r="T23" s="76"/>
      <c r="U23" s="111"/>
      <c r="V23" s="112"/>
      <c r="W23" s="76"/>
      <c r="X23" s="111"/>
      <c r="Y23" s="112"/>
      <c r="Z23" s="77"/>
      <c r="AA23" s="83"/>
      <c r="AB23" s="30">
        <f t="shared" si="4"/>
        <v>100</v>
      </c>
      <c r="AC23" s="51">
        <f t="shared" si="5"/>
        <v>0</v>
      </c>
      <c r="AD23" s="52">
        <f t="shared" si="6"/>
        <v>10</v>
      </c>
      <c r="AE23" s="52">
        <f t="shared" si="7"/>
        <v>90</v>
      </c>
    </row>
    <row r="24" spans="1:31" s="2" customFormat="1" ht="129" customHeight="1" x14ac:dyDescent="0.3">
      <c r="A24" s="34">
        <v>20</v>
      </c>
      <c r="B24" s="203" t="s">
        <v>101</v>
      </c>
      <c r="C24" s="200" t="s">
        <v>102</v>
      </c>
      <c r="D24" s="200" t="s">
        <v>103</v>
      </c>
      <c r="E24" s="200" t="s">
        <v>100</v>
      </c>
      <c r="F24" s="200" t="s">
        <v>10</v>
      </c>
      <c r="G24" s="201">
        <v>100</v>
      </c>
      <c r="H24" s="202" t="s">
        <v>11</v>
      </c>
      <c r="I24" s="203">
        <v>10</v>
      </c>
      <c r="J24" s="204">
        <v>90</v>
      </c>
      <c r="K24" s="191"/>
      <c r="L24" s="7"/>
      <c r="M24" s="20" t="s">
        <v>12</v>
      </c>
      <c r="N24" s="10">
        <v>80</v>
      </c>
      <c r="O24" s="36" t="s">
        <v>14</v>
      </c>
      <c r="P24" s="105">
        <v>355</v>
      </c>
      <c r="Q24" s="102">
        <v>500</v>
      </c>
      <c r="R24" s="109">
        <v>385</v>
      </c>
      <c r="S24" s="110">
        <v>500</v>
      </c>
      <c r="T24" s="13">
        <v>80</v>
      </c>
      <c r="U24" s="109">
        <v>650</v>
      </c>
      <c r="V24" s="110">
        <v>500</v>
      </c>
      <c r="W24" s="13">
        <v>80</v>
      </c>
      <c r="X24" s="109">
        <v>1800</v>
      </c>
      <c r="Y24" s="110">
        <v>500</v>
      </c>
      <c r="Z24" s="21">
        <v>80</v>
      </c>
      <c r="AA24" s="22" t="s">
        <v>173</v>
      </c>
      <c r="AB24" s="30">
        <f t="shared" si="4"/>
        <v>80</v>
      </c>
      <c r="AC24" s="51">
        <f t="shared" si="5"/>
        <v>9020</v>
      </c>
      <c r="AD24" s="52">
        <f t="shared" si="6"/>
        <v>10</v>
      </c>
      <c r="AE24" s="52">
        <f t="shared" si="7"/>
        <v>90</v>
      </c>
    </row>
    <row r="25" spans="1:31" s="2" customFormat="1" ht="216" customHeight="1" x14ac:dyDescent="0.3">
      <c r="A25" s="34">
        <v>21</v>
      </c>
      <c r="B25" s="179" t="s">
        <v>161</v>
      </c>
      <c r="C25" s="180" t="s">
        <v>162</v>
      </c>
      <c r="D25" s="180" t="s">
        <v>163</v>
      </c>
      <c r="E25" s="180" t="s">
        <v>164</v>
      </c>
      <c r="F25" s="180" t="s">
        <v>10</v>
      </c>
      <c r="G25" s="181">
        <v>100</v>
      </c>
      <c r="H25" s="182" t="s">
        <v>46</v>
      </c>
      <c r="I25" s="179">
        <v>20</v>
      </c>
      <c r="J25" s="185">
        <v>80</v>
      </c>
      <c r="K25" s="186" t="s">
        <v>146</v>
      </c>
      <c r="L25" s="7"/>
      <c r="M25" s="80" t="s">
        <v>172</v>
      </c>
      <c r="N25" s="81"/>
      <c r="O25" s="82"/>
      <c r="P25" s="106"/>
      <c r="Q25" s="103">
        <v>0</v>
      </c>
      <c r="R25" s="111"/>
      <c r="S25" s="112"/>
      <c r="T25" s="76"/>
      <c r="U25" s="111"/>
      <c r="V25" s="112"/>
      <c r="W25" s="76"/>
      <c r="X25" s="111"/>
      <c r="Y25" s="112"/>
      <c r="Z25" s="77"/>
      <c r="AA25" s="83"/>
      <c r="AB25" s="30">
        <f t="shared" si="4"/>
        <v>100</v>
      </c>
      <c r="AC25" s="51">
        <f t="shared" si="5"/>
        <v>0</v>
      </c>
      <c r="AD25" s="52">
        <f t="shared" si="6"/>
        <v>20</v>
      </c>
      <c r="AE25" s="52">
        <f t="shared" si="7"/>
        <v>80</v>
      </c>
    </row>
    <row r="26" spans="1:31" s="2" customFormat="1" ht="79.2" customHeight="1" x14ac:dyDescent="0.3">
      <c r="A26" s="34">
        <v>22</v>
      </c>
      <c r="B26" s="203" t="s">
        <v>104</v>
      </c>
      <c r="C26" s="200" t="s">
        <v>105</v>
      </c>
      <c r="D26" s="200" t="s">
        <v>106</v>
      </c>
      <c r="E26" s="200" t="s">
        <v>100</v>
      </c>
      <c r="F26" s="200" t="s">
        <v>10</v>
      </c>
      <c r="G26" s="201">
        <v>100</v>
      </c>
      <c r="H26" s="202" t="s">
        <v>11</v>
      </c>
      <c r="I26" s="203">
        <v>10</v>
      </c>
      <c r="J26" s="204">
        <v>90</v>
      </c>
      <c r="K26" s="191"/>
      <c r="L26" s="87"/>
      <c r="M26" s="85" t="s">
        <v>12</v>
      </c>
      <c r="N26" s="88">
        <v>50</v>
      </c>
      <c r="O26" s="89" t="s">
        <v>14</v>
      </c>
      <c r="P26" s="107">
        <v>225</v>
      </c>
      <c r="Q26" s="102">
        <v>0</v>
      </c>
      <c r="R26" s="113">
        <v>255</v>
      </c>
      <c r="S26" s="114">
        <v>0</v>
      </c>
      <c r="T26" s="90">
        <v>50</v>
      </c>
      <c r="U26" s="113">
        <v>460</v>
      </c>
      <c r="V26" s="114">
        <v>0</v>
      </c>
      <c r="W26" s="90">
        <v>50</v>
      </c>
      <c r="X26" s="113">
        <v>1265</v>
      </c>
      <c r="Y26" s="114">
        <v>0</v>
      </c>
      <c r="Z26" s="91">
        <v>50</v>
      </c>
      <c r="AA26" s="86" t="s">
        <v>173</v>
      </c>
      <c r="AB26" s="30">
        <f t="shared" si="4"/>
        <v>50</v>
      </c>
      <c r="AC26" s="51">
        <f t="shared" si="5"/>
        <v>5400</v>
      </c>
      <c r="AD26" s="52">
        <f t="shared" si="6"/>
        <v>10</v>
      </c>
      <c r="AE26" s="52">
        <f t="shared" si="7"/>
        <v>90</v>
      </c>
    </row>
    <row r="27" spans="1:31" s="2" customFormat="1" ht="79.2" customHeight="1" x14ac:dyDescent="0.3">
      <c r="A27" s="34">
        <v>23</v>
      </c>
      <c r="B27" s="179" t="s">
        <v>107</v>
      </c>
      <c r="C27" s="180" t="s">
        <v>108</v>
      </c>
      <c r="D27" s="180" t="s">
        <v>109</v>
      </c>
      <c r="E27" s="180" t="s">
        <v>100</v>
      </c>
      <c r="F27" s="180" t="s">
        <v>10</v>
      </c>
      <c r="G27" s="181">
        <v>100</v>
      </c>
      <c r="H27" s="182" t="s">
        <v>11</v>
      </c>
      <c r="I27" s="179">
        <v>10</v>
      </c>
      <c r="J27" s="185">
        <v>90</v>
      </c>
      <c r="K27" s="186"/>
      <c r="L27" s="87"/>
      <c r="M27" s="92" t="s">
        <v>12</v>
      </c>
      <c r="N27" s="93">
        <v>50</v>
      </c>
      <c r="O27" s="94" t="s">
        <v>14</v>
      </c>
      <c r="P27" s="108">
        <v>295</v>
      </c>
      <c r="Q27" s="103">
        <v>0</v>
      </c>
      <c r="R27" s="115">
        <v>325</v>
      </c>
      <c r="S27" s="116">
        <v>0</v>
      </c>
      <c r="T27" s="95">
        <v>50</v>
      </c>
      <c r="U27" s="115">
        <v>600</v>
      </c>
      <c r="V27" s="116">
        <v>0</v>
      </c>
      <c r="W27" s="95">
        <v>50</v>
      </c>
      <c r="X27" s="115">
        <v>2000</v>
      </c>
      <c r="Y27" s="116">
        <v>0</v>
      </c>
      <c r="Z27" s="96">
        <v>50</v>
      </c>
      <c r="AA27" s="97" t="s">
        <v>173</v>
      </c>
      <c r="AB27" s="30">
        <f t="shared" si="4"/>
        <v>50</v>
      </c>
      <c r="AC27" s="51">
        <f t="shared" si="5"/>
        <v>7080</v>
      </c>
      <c r="AD27" s="52">
        <f t="shared" si="6"/>
        <v>10</v>
      </c>
      <c r="AE27" s="52">
        <f t="shared" si="7"/>
        <v>90</v>
      </c>
    </row>
    <row r="28" spans="1:31" s="2" customFormat="1" ht="78.599999999999994" customHeight="1" x14ac:dyDescent="0.3">
      <c r="A28" s="34">
        <v>24</v>
      </c>
      <c r="B28" s="167" t="s">
        <v>110</v>
      </c>
      <c r="C28" s="200" t="s">
        <v>111</v>
      </c>
      <c r="D28" s="200" t="s">
        <v>112</v>
      </c>
      <c r="E28" s="200" t="s">
        <v>100</v>
      </c>
      <c r="F28" s="200" t="s">
        <v>10</v>
      </c>
      <c r="G28" s="201">
        <v>100</v>
      </c>
      <c r="H28" s="202" t="s">
        <v>11</v>
      </c>
      <c r="I28" s="203">
        <v>10</v>
      </c>
      <c r="J28" s="204">
        <v>90</v>
      </c>
      <c r="K28" s="191"/>
      <c r="L28" s="7"/>
      <c r="M28" s="20" t="s">
        <v>172</v>
      </c>
      <c r="N28" s="10"/>
      <c r="O28" s="36"/>
      <c r="P28" s="105"/>
      <c r="Q28" s="102">
        <v>0</v>
      </c>
      <c r="R28" s="109"/>
      <c r="S28" s="110"/>
      <c r="T28" s="13"/>
      <c r="U28" s="109"/>
      <c r="V28" s="110"/>
      <c r="W28" s="13"/>
      <c r="X28" s="109"/>
      <c r="Y28" s="110"/>
      <c r="Z28" s="21"/>
      <c r="AA28" s="22"/>
      <c r="AB28" s="30">
        <f t="shared" si="4"/>
        <v>100</v>
      </c>
      <c r="AC28" s="51">
        <f t="shared" si="5"/>
        <v>0</v>
      </c>
      <c r="AD28" s="52">
        <f t="shared" si="6"/>
        <v>10</v>
      </c>
      <c r="AE28" s="52">
        <f t="shared" si="7"/>
        <v>90</v>
      </c>
    </row>
    <row r="29" spans="1:31" s="2" customFormat="1" ht="78.599999999999994" customHeight="1" x14ac:dyDescent="0.3">
      <c r="A29" s="34">
        <v>25</v>
      </c>
      <c r="B29" s="179" t="s">
        <v>113</v>
      </c>
      <c r="C29" s="180" t="s">
        <v>114</v>
      </c>
      <c r="D29" s="180" t="s">
        <v>115</v>
      </c>
      <c r="E29" s="180" t="s">
        <v>100</v>
      </c>
      <c r="F29" s="180" t="s">
        <v>10</v>
      </c>
      <c r="G29" s="181">
        <v>100</v>
      </c>
      <c r="H29" s="182" t="s">
        <v>11</v>
      </c>
      <c r="I29" s="179">
        <v>10</v>
      </c>
      <c r="J29" s="185">
        <v>90</v>
      </c>
      <c r="K29" s="186"/>
      <c r="L29" s="7"/>
      <c r="M29" s="80" t="s">
        <v>172</v>
      </c>
      <c r="N29" s="81"/>
      <c r="O29" s="82"/>
      <c r="P29" s="106"/>
      <c r="Q29" s="103">
        <v>0</v>
      </c>
      <c r="R29" s="111"/>
      <c r="S29" s="112"/>
      <c r="T29" s="76"/>
      <c r="U29" s="111"/>
      <c r="V29" s="112"/>
      <c r="W29" s="76"/>
      <c r="X29" s="111"/>
      <c r="Y29" s="112"/>
      <c r="Z29" s="77"/>
      <c r="AA29" s="83"/>
      <c r="AB29" s="30">
        <f t="shared" si="4"/>
        <v>100</v>
      </c>
      <c r="AC29" s="51">
        <f t="shared" si="5"/>
        <v>0</v>
      </c>
      <c r="AD29" s="52">
        <f t="shared" si="6"/>
        <v>10</v>
      </c>
      <c r="AE29" s="52">
        <f t="shared" si="7"/>
        <v>90</v>
      </c>
    </row>
    <row r="30" spans="1:31" s="2" customFormat="1" ht="78.599999999999994" customHeight="1" x14ac:dyDescent="0.3">
      <c r="A30" s="34">
        <v>26</v>
      </c>
      <c r="B30" s="203" t="s">
        <v>116</v>
      </c>
      <c r="C30" s="200" t="s">
        <v>117</v>
      </c>
      <c r="D30" s="200" t="s">
        <v>118</v>
      </c>
      <c r="E30" s="200" t="s">
        <v>100</v>
      </c>
      <c r="F30" s="200" t="s">
        <v>10</v>
      </c>
      <c r="G30" s="201">
        <v>100</v>
      </c>
      <c r="H30" s="202" t="s">
        <v>11</v>
      </c>
      <c r="I30" s="203">
        <v>10</v>
      </c>
      <c r="J30" s="204">
        <v>90</v>
      </c>
      <c r="K30" s="191"/>
      <c r="L30" s="168"/>
      <c r="M30" s="126" t="s">
        <v>172</v>
      </c>
      <c r="N30" s="128"/>
      <c r="O30" s="129"/>
      <c r="P30" s="130"/>
      <c r="Q30" s="104">
        <v>0</v>
      </c>
      <c r="R30" s="131"/>
      <c r="S30" s="132"/>
      <c r="T30" s="133"/>
      <c r="U30" s="131"/>
      <c r="V30" s="132"/>
      <c r="W30" s="133"/>
      <c r="X30" s="131"/>
      <c r="Y30" s="132"/>
      <c r="Z30" s="134"/>
      <c r="AA30" s="127"/>
      <c r="AB30" s="174">
        <f t="shared" si="4"/>
        <v>100</v>
      </c>
      <c r="AC30" s="177">
        <f t="shared" ref="AC30:AC39" si="8">24*P30+Q30</f>
        <v>0</v>
      </c>
      <c r="AD30" s="178">
        <f t="shared" ref="AD30:AD39" si="9">I30</f>
        <v>10</v>
      </c>
      <c r="AE30" s="178">
        <f t="shared" ref="AE30:AE39" si="10">J30</f>
        <v>90</v>
      </c>
    </row>
    <row r="31" spans="1:31" s="2" customFormat="1" ht="78.599999999999994" customHeight="1" x14ac:dyDescent="0.3">
      <c r="A31" s="34">
        <v>27</v>
      </c>
      <c r="B31" s="179" t="s">
        <v>119</v>
      </c>
      <c r="C31" s="180" t="s">
        <v>120</v>
      </c>
      <c r="D31" s="180" t="s">
        <v>121</v>
      </c>
      <c r="E31" s="180" t="s">
        <v>100</v>
      </c>
      <c r="F31" s="180" t="s">
        <v>10</v>
      </c>
      <c r="G31" s="181">
        <v>100</v>
      </c>
      <c r="H31" s="182" t="s">
        <v>11</v>
      </c>
      <c r="I31" s="179">
        <v>10</v>
      </c>
      <c r="J31" s="185">
        <v>90</v>
      </c>
      <c r="K31" s="186"/>
      <c r="L31" s="168"/>
      <c r="M31" s="80" t="s">
        <v>172</v>
      </c>
      <c r="N31" s="81"/>
      <c r="O31" s="82"/>
      <c r="P31" s="106"/>
      <c r="Q31" s="103">
        <v>0</v>
      </c>
      <c r="R31" s="111"/>
      <c r="S31" s="112"/>
      <c r="T31" s="76"/>
      <c r="U31" s="111"/>
      <c r="V31" s="112"/>
      <c r="W31" s="76"/>
      <c r="X31" s="111"/>
      <c r="Y31" s="112"/>
      <c r="Z31" s="77"/>
      <c r="AA31" s="83"/>
      <c r="AB31" s="174">
        <f t="shared" si="4"/>
        <v>100</v>
      </c>
      <c r="AC31" s="177">
        <f t="shared" si="8"/>
        <v>0</v>
      </c>
      <c r="AD31" s="178">
        <f t="shared" si="9"/>
        <v>10</v>
      </c>
      <c r="AE31" s="178">
        <f t="shared" si="10"/>
        <v>90</v>
      </c>
    </row>
    <row r="32" spans="1:31" s="2" customFormat="1" ht="78.599999999999994" customHeight="1" x14ac:dyDescent="0.3">
      <c r="A32" s="34">
        <v>28</v>
      </c>
      <c r="B32" s="203" t="s">
        <v>122</v>
      </c>
      <c r="C32" s="200" t="s">
        <v>123</v>
      </c>
      <c r="D32" s="200" t="s">
        <v>124</v>
      </c>
      <c r="E32" s="200" t="s">
        <v>100</v>
      </c>
      <c r="F32" s="200" t="s">
        <v>10</v>
      </c>
      <c r="G32" s="201">
        <v>100</v>
      </c>
      <c r="H32" s="202" t="s">
        <v>11</v>
      </c>
      <c r="I32" s="203">
        <v>10</v>
      </c>
      <c r="J32" s="204">
        <v>90</v>
      </c>
      <c r="K32" s="191"/>
      <c r="L32" s="168"/>
      <c r="M32" s="126" t="s">
        <v>172</v>
      </c>
      <c r="N32" s="128"/>
      <c r="O32" s="129"/>
      <c r="P32" s="130"/>
      <c r="Q32" s="104">
        <v>0</v>
      </c>
      <c r="R32" s="131"/>
      <c r="S32" s="132"/>
      <c r="T32" s="133"/>
      <c r="U32" s="131"/>
      <c r="V32" s="132"/>
      <c r="W32" s="133"/>
      <c r="X32" s="131"/>
      <c r="Y32" s="132"/>
      <c r="Z32" s="134"/>
      <c r="AA32" s="127"/>
      <c r="AB32" s="174">
        <f t="shared" ref="AB32" si="11">IF(ISBLANK(N32),G32,N32)</f>
        <v>100</v>
      </c>
      <c r="AC32" s="177">
        <f t="shared" si="8"/>
        <v>0</v>
      </c>
      <c r="AD32" s="178">
        <f t="shared" si="9"/>
        <v>10</v>
      </c>
      <c r="AE32" s="178">
        <f t="shared" si="10"/>
        <v>90</v>
      </c>
    </row>
    <row r="33" spans="1:31" s="2" customFormat="1" ht="78.599999999999994" customHeight="1" x14ac:dyDescent="0.3">
      <c r="A33" s="34">
        <v>29</v>
      </c>
      <c r="B33" s="179" t="s">
        <v>125</v>
      </c>
      <c r="C33" s="180" t="s">
        <v>126</v>
      </c>
      <c r="D33" s="180" t="s">
        <v>127</v>
      </c>
      <c r="E33" s="180" t="s">
        <v>100</v>
      </c>
      <c r="F33" s="180" t="s">
        <v>10</v>
      </c>
      <c r="G33" s="181">
        <v>100</v>
      </c>
      <c r="H33" s="182" t="s">
        <v>11</v>
      </c>
      <c r="I33" s="179">
        <v>10</v>
      </c>
      <c r="J33" s="185">
        <v>90</v>
      </c>
      <c r="K33" s="186"/>
      <c r="L33" s="168"/>
      <c r="M33" s="80" t="s">
        <v>172</v>
      </c>
      <c r="N33" s="81"/>
      <c r="O33" s="82"/>
      <c r="P33" s="106"/>
      <c r="Q33" s="103">
        <v>0</v>
      </c>
      <c r="R33" s="111"/>
      <c r="S33" s="112"/>
      <c r="T33" s="76"/>
      <c r="U33" s="111"/>
      <c r="V33" s="112"/>
      <c r="W33" s="76"/>
      <c r="X33" s="111"/>
      <c r="Y33" s="112"/>
      <c r="Z33" s="77"/>
      <c r="AA33" s="83"/>
      <c r="AB33" s="174">
        <f t="shared" ref="AB33:AB35" si="12">IF(ISBLANK(N33),G33,N33)</f>
        <v>100</v>
      </c>
      <c r="AC33" s="177">
        <f t="shared" si="8"/>
        <v>0</v>
      </c>
      <c r="AD33" s="178">
        <f t="shared" si="9"/>
        <v>10</v>
      </c>
      <c r="AE33" s="178">
        <f t="shared" si="10"/>
        <v>90</v>
      </c>
    </row>
    <row r="34" spans="1:31" s="2" customFormat="1" ht="140.4" x14ac:dyDescent="0.3">
      <c r="A34" s="34">
        <v>30</v>
      </c>
      <c r="B34" s="203" t="s">
        <v>128</v>
      </c>
      <c r="C34" s="200" t="s">
        <v>129</v>
      </c>
      <c r="D34" s="200" t="s">
        <v>130</v>
      </c>
      <c r="E34" s="200" t="s">
        <v>131</v>
      </c>
      <c r="F34" s="200" t="s">
        <v>45</v>
      </c>
      <c r="G34" s="201">
        <v>120</v>
      </c>
      <c r="H34" s="202" t="s">
        <v>61</v>
      </c>
      <c r="I34" s="203">
        <v>20</v>
      </c>
      <c r="J34" s="204">
        <v>80</v>
      </c>
      <c r="K34" s="191" t="s">
        <v>132</v>
      </c>
      <c r="L34" s="168"/>
      <c r="M34" s="126" t="s">
        <v>172</v>
      </c>
      <c r="N34" s="128"/>
      <c r="O34" s="129"/>
      <c r="P34" s="130"/>
      <c r="Q34" s="104">
        <v>0</v>
      </c>
      <c r="R34" s="131"/>
      <c r="S34" s="132"/>
      <c r="T34" s="133"/>
      <c r="U34" s="131"/>
      <c r="V34" s="132"/>
      <c r="W34" s="133"/>
      <c r="X34" s="131"/>
      <c r="Y34" s="132"/>
      <c r="Z34" s="134"/>
      <c r="AA34" s="127"/>
      <c r="AB34" s="174">
        <f t="shared" si="12"/>
        <v>120</v>
      </c>
      <c r="AC34" s="177">
        <f t="shared" si="8"/>
        <v>0</v>
      </c>
      <c r="AD34" s="178">
        <f t="shared" si="9"/>
        <v>20</v>
      </c>
      <c r="AE34" s="178">
        <f t="shared" si="10"/>
        <v>80</v>
      </c>
    </row>
    <row r="35" spans="1:31" s="2" customFormat="1" ht="249.75" customHeight="1" x14ac:dyDescent="0.3">
      <c r="A35" s="34">
        <v>31</v>
      </c>
      <c r="B35" s="179" t="s">
        <v>133</v>
      </c>
      <c r="C35" s="180" t="s">
        <v>134</v>
      </c>
      <c r="D35" s="180" t="s">
        <v>135</v>
      </c>
      <c r="E35" s="180" t="s">
        <v>136</v>
      </c>
      <c r="F35" s="180" t="s">
        <v>10</v>
      </c>
      <c r="G35" s="181">
        <v>120</v>
      </c>
      <c r="H35" s="182" t="s">
        <v>46</v>
      </c>
      <c r="I35" s="179">
        <v>20</v>
      </c>
      <c r="J35" s="185">
        <v>80</v>
      </c>
      <c r="K35" s="186" t="s">
        <v>170</v>
      </c>
      <c r="L35" s="168"/>
      <c r="M35" s="80" t="s">
        <v>172</v>
      </c>
      <c r="N35" s="81"/>
      <c r="O35" s="82"/>
      <c r="P35" s="106"/>
      <c r="Q35" s="103">
        <v>0</v>
      </c>
      <c r="R35" s="111"/>
      <c r="S35" s="112"/>
      <c r="T35" s="76"/>
      <c r="U35" s="111"/>
      <c r="V35" s="112"/>
      <c r="W35" s="76"/>
      <c r="X35" s="111"/>
      <c r="Y35" s="112"/>
      <c r="Z35" s="77"/>
      <c r="AA35" s="83"/>
      <c r="AB35" s="174">
        <f t="shared" si="12"/>
        <v>120</v>
      </c>
      <c r="AC35" s="177">
        <f t="shared" si="8"/>
        <v>0</v>
      </c>
      <c r="AD35" s="178">
        <f t="shared" si="9"/>
        <v>20</v>
      </c>
      <c r="AE35" s="178">
        <f t="shared" si="10"/>
        <v>80</v>
      </c>
    </row>
    <row r="36" spans="1:31" s="2" customFormat="1" ht="78" x14ac:dyDescent="0.3">
      <c r="A36" s="34">
        <v>32</v>
      </c>
      <c r="B36" s="167" t="s">
        <v>137</v>
      </c>
      <c r="C36" s="200" t="s">
        <v>138</v>
      </c>
      <c r="D36" s="200" t="s">
        <v>139</v>
      </c>
      <c r="E36" s="200" t="s">
        <v>140</v>
      </c>
      <c r="F36" s="200" t="s">
        <v>45</v>
      </c>
      <c r="G36" s="201">
        <v>150</v>
      </c>
      <c r="H36" s="202" t="s">
        <v>46</v>
      </c>
      <c r="I36" s="203">
        <v>20</v>
      </c>
      <c r="J36" s="204">
        <v>80</v>
      </c>
      <c r="K36" s="191" t="s">
        <v>141</v>
      </c>
      <c r="L36" s="168"/>
      <c r="M36" s="126" t="s">
        <v>172</v>
      </c>
      <c r="N36" s="128"/>
      <c r="O36" s="129"/>
      <c r="P36" s="130"/>
      <c r="Q36" s="104">
        <v>0</v>
      </c>
      <c r="R36" s="131"/>
      <c r="S36" s="132"/>
      <c r="T36" s="133"/>
      <c r="U36" s="131"/>
      <c r="V36" s="132"/>
      <c r="W36" s="133"/>
      <c r="X36" s="131"/>
      <c r="Y36" s="132"/>
      <c r="Z36" s="134"/>
      <c r="AA36" s="127"/>
      <c r="AB36" s="174">
        <f t="shared" ref="AB36:AB44" si="13">IF(ISBLANK(N36),G36,N36)</f>
        <v>150</v>
      </c>
      <c r="AC36" s="177">
        <f t="shared" si="8"/>
        <v>0</v>
      </c>
      <c r="AD36" s="178">
        <f t="shared" si="9"/>
        <v>20</v>
      </c>
      <c r="AE36" s="178">
        <f t="shared" si="10"/>
        <v>80</v>
      </c>
    </row>
    <row r="37" spans="1:31" s="2" customFormat="1" ht="202.8" x14ac:dyDescent="0.3">
      <c r="A37" s="34">
        <v>33</v>
      </c>
      <c r="B37" s="179" t="s">
        <v>142</v>
      </c>
      <c r="C37" s="180" t="s">
        <v>143</v>
      </c>
      <c r="D37" s="180" t="s">
        <v>144</v>
      </c>
      <c r="E37" s="180" t="s">
        <v>145</v>
      </c>
      <c r="F37" s="180" t="s">
        <v>45</v>
      </c>
      <c r="G37" s="181">
        <v>100</v>
      </c>
      <c r="H37" s="182" t="s">
        <v>46</v>
      </c>
      <c r="I37" s="179">
        <v>20</v>
      </c>
      <c r="J37" s="185">
        <v>80</v>
      </c>
      <c r="K37" s="186" t="s">
        <v>146</v>
      </c>
      <c r="L37" s="168"/>
      <c r="M37" s="80" t="s">
        <v>12</v>
      </c>
      <c r="N37" s="81">
        <v>60</v>
      </c>
      <c r="O37" s="82" t="s">
        <v>14</v>
      </c>
      <c r="P37" s="106">
        <v>778</v>
      </c>
      <c r="Q37" s="103">
        <v>0</v>
      </c>
      <c r="R37" s="111">
        <v>583</v>
      </c>
      <c r="S37" s="112">
        <v>0</v>
      </c>
      <c r="T37" s="76">
        <v>60</v>
      </c>
      <c r="U37" s="111">
        <v>778</v>
      </c>
      <c r="V37" s="112">
        <v>0</v>
      </c>
      <c r="W37" s="76">
        <v>60</v>
      </c>
      <c r="X37" s="111">
        <v>2453</v>
      </c>
      <c r="Y37" s="112">
        <v>0</v>
      </c>
      <c r="Z37" s="77">
        <v>60</v>
      </c>
      <c r="AA37" s="83" t="s">
        <v>173</v>
      </c>
      <c r="AB37" s="174">
        <f t="shared" si="13"/>
        <v>60</v>
      </c>
      <c r="AC37" s="177">
        <f t="shared" si="8"/>
        <v>18672</v>
      </c>
      <c r="AD37" s="178">
        <f t="shared" si="9"/>
        <v>20</v>
      </c>
      <c r="AE37" s="178">
        <f t="shared" si="10"/>
        <v>80</v>
      </c>
    </row>
    <row r="38" spans="1:31" s="2" customFormat="1" ht="202.8" x14ac:dyDescent="0.3">
      <c r="A38" s="34">
        <v>34</v>
      </c>
      <c r="B38" s="167" t="s">
        <v>142</v>
      </c>
      <c r="C38" s="166" t="s">
        <v>143</v>
      </c>
      <c r="D38" s="200" t="s">
        <v>144</v>
      </c>
      <c r="E38" s="166" t="s">
        <v>147</v>
      </c>
      <c r="F38" s="166" t="s">
        <v>45</v>
      </c>
      <c r="G38" s="205">
        <v>100</v>
      </c>
      <c r="H38" s="206" t="s">
        <v>61</v>
      </c>
      <c r="I38" s="167">
        <v>20</v>
      </c>
      <c r="J38" s="207">
        <v>80</v>
      </c>
      <c r="K38" s="208" t="s">
        <v>146</v>
      </c>
      <c r="L38" s="168"/>
      <c r="M38" s="126" t="s">
        <v>12</v>
      </c>
      <c r="N38" s="128">
        <v>60</v>
      </c>
      <c r="O38" s="129" t="s">
        <v>14</v>
      </c>
      <c r="P38" s="130">
        <v>2453</v>
      </c>
      <c r="Q38" s="104">
        <v>0</v>
      </c>
      <c r="R38" s="131">
        <v>583</v>
      </c>
      <c r="S38" s="132">
        <v>0</v>
      </c>
      <c r="T38" s="133">
        <v>60</v>
      </c>
      <c r="U38" s="131">
        <v>778</v>
      </c>
      <c r="V38" s="132">
        <v>0</v>
      </c>
      <c r="W38" s="133">
        <v>60</v>
      </c>
      <c r="X38" s="131">
        <v>2453</v>
      </c>
      <c r="Y38" s="132">
        <v>0</v>
      </c>
      <c r="Z38" s="134">
        <v>60</v>
      </c>
      <c r="AA38" s="127" t="s">
        <v>173</v>
      </c>
      <c r="AB38" s="174">
        <f t="shared" si="13"/>
        <v>60</v>
      </c>
      <c r="AC38" s="177">
        <f t="shared" si="8"/>
        <v>58872</v>
      </c>
      <c r="AD38" s="178">
        <f t="shared" si="9"/>
        <v>20</v>
      </c>
      <c r="AE38" s="178">
        <f t="shared" si="10"/>
        <v>80</v>
      </c>
    </row>
    <row r="39" spans="1:31" s="2" customFormat="1" ht="202.8" x14ac:dyDescent="0.3">
      <c r="A39" s="34">
        <v>35</v>
      </c>
      <c r="B39" s="179" t="s">
        <v>148</v>
      </c>
      <c r="C39" s="180" t="s">
        <v>149</v>
      </c>
      <c r="D39" s="180" t="s">
        <v>150</v>
      </c>
      <c r="E39" s="180" t="s">
        <v>151</v>
      </c>
      <c r="F39" s="180" t="s">
        <v>45</v>
      </c>
      <c r="G39" s="181">
        <v>100</v>
      </c>
      <c r="H39" s="182" t="s">
        <v>46</v>
      </c>
      <c r="I39" s="179">
        <v>20</v>
      </c>
      <c r="J39" s="185">
        <v>80</v>
      </c>
      <c r="K39" s="186" t="s">
        <v>146</v>
      </c>
      <c r="L39" s="168"/>
      <c r="M39" s="80" t="s">
        <v>172</v>
      </c>
      <c r="N39" s="81"/>
      <c r="O39" s="82"/>
      <c r="P39" s="106"/>
      <c r="Q39" s="103">
        <v>0</v>
      </c>
      <c r="R39" s="111"/>
      <c r="S39" s="112"/>
      <c r="T39" s="76"/>
      <c r="U39" s="111"/>
      <c r="V39" s="112"/>
      <c r="W39" s="76"/>
      <c r="X39" s="111"/>
      <c r="Y39" s="112"/>
      <c r="Z39" s="77"/>
      <c r="AA39" s="83"/>
      <c r="AB39" s="174">
        <f t="shared" si="13"/>
        <v>100</v>
      </c>
      <c r="AC39" s="177">
        <f t="shared" si="8"/>
        <v>0</v>
      </c>
      <c r="AD39" s="178">
        <f t="shared" si="9"/>
        <v>20</v>
      </c>
      <c r="AE39" s="178">
        <f t="shared" si="10"/>
        <v>80</v>
      </c>
    </row>
    <row r="40" spans="1:31" s="2" customFormat="1" ht="202.8" x14ac:dyDescent="0.3">
      <c r="A40" s="34">
        <v>36</v>
      </c>
      <c r="B40" s="203" t="s">
        <v>148</v>
      </c>
      <c r="C40" s="200" t="s">
        <v>149</v>
      </c>
      <c r="D40" s="200" t="s">
        <v>150</v>
      </c>
      <c r="E40" s="200" t="s">
        <v>152</v>
      </c>
      <c r="F40" s="200" t="s">
        <v>45</v>
      </c>
      <c r="G40" s="201">
        <v>100</v>
      </c>
      <c r="H40" s="202" t="s">
        <v>61</v>
      </c>
      <c r="I40" s="203">
        <v>20</v>
      </c>
      <c r="J40" s="204">
        <v>80</v>
      </c>
      <c r="K40" s="191" t="s">
        <v>146</v>
      </c>
      <c r="L40" s="7"/>
      <c r="M40" s="20" t="s">
        <v>172</v>
      </c>
      <c r="N40" s="10"/>
      <c r="O40" s="36"/>
      <c r="P40" s="105"/>
      <c r="Q40" s="102">
        <v>0</v>
      </c>
      <c r="R40" s="109"/>
      <c r="S40" s="110"/>
      <c r="T40" s="13"/>
      <c r="U40" s="109"/>
      <c r="V40" s="110"/>
      <c r="W40" s="13"/>
      <c r="X40" s="109"/>
      <c r="Y40" s="110"/>
      <c r="Z40" s="21"/>
      <c r="AA40" s="22"/>
      <c r="AB40" s="30">
        <f t="shared" si="4"/>
        <v>100</v>
      </c>
      <c r="AC40" s="51">
        <f t="shared" si="5"/>
        <v>0</v>
      </c>
      <c r="AD40" s="52">
        <f t="shared" si="6"/>
        <v>20</v>
      </c>
      <c r="AE40" s="52">
        <f t="shared" si="7"/>
        <v>80</v>
      </c>
    </row>
    <row r="41" spans="1:31" ht="202.8" x14ac:dyDescent="0.3">
      <c r="A41" s="175">
        <v>37</v>
      </c>
      <c r="B41" s="179" t="s">
        <v>153</v>
      </c>
      <c r="C41" s="180" t="s">
        <v>154</v>
      </c>
      <c r="D41" s="180" t="s">
        <v>155</v>
      </c>
      <c r="E41" s="180" t="s">
        <v>156</v>
      </c>
      <c r="F41" s="180" t="s">
        <v>45</v>
      </c>
      <c r="G41" s="181">
        <v>100</v>
      </c>
      <c r="H41" s="182" t="s">
        <v>46</v>
      </c>
      <c r="I41" s="179">
        <v>20</v>
      </c>
      <c r="J41" s="185">
        <v>80</v>
      </c>
      <c r="K41" s="186" t="s">
        <v>146</v>
      </c>
      <c r="L41" s="168"/>
      <c r="M41" s="187" t="s">
        <v>172</v>
      </c>
      <c r="N41" s="188"/>
      <c r="O41" s="189"/>
      <c r="P41" s="195"/>
      <c r="Q41" s="193">
        <v>0</v>
      </c>
      <c r="R41" s="198"/>
      <c r="S41" s="199"/>
      <c r="T41" s="183"/>
      <c r="U41" s="198"/>
      <c r="V41" s="199"/>
      <c r="W41" s="183"/>
      <c r="X41" s="198"/>
      <c r="Y41" s="199"/>
      <c r="Z41" s="184"/>
      <c r="AA41" s="190"/>
      <c r="AB41" s="174">
        <f t="shared" si="13"/>
        <v>100</v>
      </c>
      <c r="AC41" s="177">
        <f t="shared" ref="AC41:AC44" si="14">24*P41+Q41</f>
        <v>0</v>
      </c>
      <c r="AD41" s="178">
        <f t="shared" ref="AD41:AD44" si="15">I41</f>
        <v>20</v>
      </c>
      <c r="AE41" s="178">
        <f t="shared" ref="AE41:AE44" si="16">J41</f>
        <v>80</v>
      </c>
    </row>
    <row r="42" spans="1:31" ht="218.4" x14ac:dyDescent="0.3">
      <c r="A42" s="175">
        <v>38</v>
      </c>
      <c r="B42" s="203" t="s">
        <v>157</v>
      </c>
      <c r="C42" s="200" t="s">
        <v>158</v>
      </c>
      <c r="D42" s="200" t="s">
        <v>159</v>
      </c>
      <c r="E42" s="200" t="s">
        <v>160</v>
      </c>
      <c r="F42" s="200" t="s">
        <v>45</v>
      </c>
      <c r="G42" s="201">
        <v>100</v>
      </c>
      <c r="H42" s="202" t="s">
        <v>46</v>
      </c>
      <c r="I42" s="203">
        <v>20</v>
      </c>
      <c r="J42" s="204">
        <v>80</v>
      </c>
      <c r="K42" s="191" t="s">
        <v>146</v>
      </c>
      <c r="L42" s="168"/>
      <c r="M42" s="171" t="s">
        <v>172</v>
      </c>
      <c r="N42" s="169"/>
      <c r="O42" s="176"/>
      <c r="P42" s="194"/>
      <c r="Q42" s="192">
        <v>0</v>
      </c>
      <c r="R42" s="196"/>
      <c r="S42" s="197"/>
      <c r="T42" s="170"/>
      <c r="U42" s="196"/>
      <c r="V42" s="197"/>
      <c r="W42" s="170"/>
      <c r="X42" s="196"/>
      <c r="Y42" s="197"/>
      <c r="Z42" s="172"/>
      <c r="AA42" s="173"/>
      <c r="AB42" s="174">
        <f t="shared" si="13"/>
        <v>100</v>
      </c>
      <c r="AC42" s="177">
        <f t="shared" si="14"/>
        <v>0</v>
      </c>
      <c r="AD42" s="178">
        <f t="shared" si="15"/>
        <v>20</v>
      </c>
      <c r="AE42" s="178">
        <f t="shared" si="16"/>
        <v>80</v>
      </c>
    </row>
    <row r="43" spans="1:31" ht="15.6" x14ac:dyDescent="0.3">
      <c r="A43" s="175">
        <v>39</v>
      </c>
      <c r="B43" s="179"/>
      <c r="C43" s="180"/>
      <c r="D43" s="180"/>
      <c r="E43" s="180"/>
      <c r="F43" s="180"/>
      <c r="G43" s="181"/>
      <c r="H43" s="182"/>
      <c r="I43" s="179"/>
      <c r="J43" s="185"/>
      <c r="K43" s="186"/>
      <c r="L43" s="168"/>
      <c r="M43" s="187"/>
      <c r="N43" s="188"/>
      <c r="O43" s="189"/>
      <c r="P43" s="195"/>
      <c r="Q43" s="193">
        <v>0</v>
      </c>
      <c r="R43" s="198"/>
      <c r="S43" s="199"/>
      <c r="T43" s="183"/>
      <c r="U43" s="198"/>
      <c r="V43" s="199"/>
      <c r="W43" s="183"/>
      <c r="X43" s="198"/>
      <c r="Y43" s="199"/>
      <c r="Z43" s="184"/>
      <c r="AA43" s="190"/>
      <c r="AB43" s="174">
        <f t="shared" si="13"/>
        <v>0</v>
      </c>
      <c r="AC43" s="177">
        <f t="shared" si="14"/>
        <v>0</v>
      </c>
      <c r="AD43" s="178">
        <f t="shared" si="15"/>
        <v>0</v>
      </c>
      <c r="AE43" s="178">
        <f t="shared" si="16"/>
        <v>0</v>
      </c>
    </row>
    <row r="44" spans="1:31" ht="15.6" x14ac:dyDescent="0.3">
      <c r="A44" s="175">
        <v>40</v>
      </c>
      <c r="B44" s="203"/>
      <c r="C44" s="200"/>
      <c r="D44" s="200"/>
      <c r="E44" s="200"/>
      <c r="F44" s="200"/>
      <c r="G44" s="201"/>
      <c r="H44" s="202"/>
      <c r="I44" s="203"/>
      <c r="J44" s="204"/>
      <c r="K44" s="191"/>
      <c r="L44" s="168"/>
      <c r="M44" s="171"/>
      <c r="N44" s="169"/>
      <c r="O44" s="176"/>
      <c r="P44" s="194"/>
      <c r="Q44" s="192">
        <v>0</v>
      </c>
      <c r="R44" s="196"/>
      <c r="S44" s="197"/>
      <c r="T44" s="170"/>
      <c r="U44" s="196"/>
      <c r="V44" s="197"/>
      <c r="W44" s="170"/>
      <c r="X44" s="196"/>
      <c r="Y44" s="197"/>
      <c r="Z44" s="172"/>
      <c r="AA44" s="173"/>
      <c r="AB44" s="174">
        <f t="shared" si="13"/>
        <v>0</v>
      </c>
      <c r="AC44" s="177">
        <f t="shared" si="14"/>
        <v>0</v>
      </c>
      <c r="AD44" s="178">
        <f t="shared" si="15"/>
        <v>0</v>
      </c>
      <c r="AE44" s="178">
        <f t="shared" si="16"/>
        <v>0</v>
      </c>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sheetData>
  <mergeCells count="5">
    <mergeCell ref="A1:K1"/>
    <mergeCell ref="M2:Q3"/>
    <mergeCell ref="R3:Z3"/>
    <mergeCell ref="I3:J3"/>
    <mergeCell ref="AB3:AE3"/>
  </mergeCells>
  <conditionalFormatting sqref="AB5:AB29 AB40">
    <cfRule type="expression" dxfId="11" priority="129">
      <formula>N5&gt;G5</formula>
    </cfRule>
    <cfRule type="expression" priority="130">
      <formula>$N$5&gt;$G$5</formula>
    </cfRule>
  </conditionalFormatting>
  <conditionalFormatting sqref="AB41">
    <cfRule type="expression" dxfId="10" priority="21">
      <formula>N41&gt;G41</formula>
    </cfRule>
    <cfRule type="expression" priority="22">
      <formula>$N$5&gt;$G$5</formula>
    </cfRule>
  </conditionalFormatting>
  <conditionalFormatting sqref="AB42">
    <cfRule type="expression" dxfId="9" priority="19">
      <formula>N42&gt;G42</formula>
    </cfRule>
    <cfRule type="expression" priority="20">
      <formula>$N$5&gt;$G$5</formula>
    </cfRule>
  </conditionalFormatting>
  <conditionalFormatting sqref="AB43">
    <cfRule type="expression" dxfId="8" priority="17">
      <formula>N43&gt;G43</formula>
    </cfRule>
    <cfRule type="expression" priority="18">
      <formula>$N$5&gt;$G$5</formula>
    </cfRule>
  </conditionalFormatting>
  <conditionalFormatting sqref="AB44">
    <cfRule type="expression" dxfId="7" priority="15">
      <formula>N44&gt;G44</formula>
    </cfRule>
    <cfRule type="expression" priority="16">
      <formula>$N$5&gt;$G$5</formula>
    </cfRule>
  </conditionalFormatting>
  <conditionalFormatting sqref="AB39">
    <cfRule type="expression" dxfId="6" priority="13">
      <formula>N39&gt;G39</formula>
    </cfRule>
    <cfRule type="expression" priority="14">
      <formula>$N$5&gt;$G$5</formula>
    </cfRule>
  </conditionalFormatting>
  <conditionalFormatting sqref="AB38">
    <cfRule type="expression" dxfId="5" priority="11">
      <formula>N38&gt;G38</formula>
    </cfRule>
    <cfRule type="expression" priority="12">
      <formula>$N$5&gt;$G$5</formula>
    </cfRule>
  </conditionalFormatting>
  <conditionalFormatting sqref="AB37">
    <cfRule type="expression" dxfId="4" priority="9">
      <formula>N37&gt;G37</formula>
    </cfRule>
    <cfRule type="expression" priority="10">
      <formula>$N$5&gt;$G$5</formula>
    </cfRule>
  </conditionalFormatting>
  <conditionalFormatting sqref="AB36">
    <cfRule type="expression" dxfId="3" priority="7">
      <formula>N36&gt;G36</formula>
    </cfRule>
    <cfRule type="expression" priority="8">
      <formula>$N$5&gt;$G$5</formula>
    </cfRule>
  </conditionalFormatting>
  <conditionalFormatting sqref="AB33:AB35">
    <cfRule type="expression" dxfId="2" priority="5">
      <formula>N33&gt;G33</formula>
    </cfRule>
    <cfRule type="expression" priority="6">
      <formula>$N$5&gt;$G$5</formula>
    </cfRule>
  </conditionalFormatting>
  <conditionalFormatting sqref="AB32">
    <cfRule type="expression" dxfId="1" priority="3">
      <formula>N32&gt;G32</formula>
    </cfRule>
    <cfRule type="expression" priority="4">
      <formula>$N$5&gt;$G$5</formula>
    </cfRule>
  </conditionalFormatting>
  <conditionalFormatting sqref="AB30:AB31">
    <cfRule type="expression" dxfId="0" priority="1">
      <formula>N30&gt;G30</formula>
    </cfRule>
    <cfRule type="expression" priority="2">
      <formula>$N$5&gt;$G$5</formula>
    </cfRule>
  </conditionalFormatting>
  <dataValidations count="4">
    <dataValidation type="list" allowBlank="1" showInputMessage="1" showErrorMessage="1" sqref="F6:F7 F9:F24 F26:F4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44">
      <formula1>0</formula1>
      <formula2>1000000</formula2>
    </dataValidation>
  </dataValidations>
  <pageMargins left="0.25" right="0.25" top="0.75" bottom="0.75" header="0.3" footer="0.3"/>
  <pageSetup paperSize="17" scale="4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Wesselius</cp:lastModifiedBy>
  <cp:lastPrinted>2018-05-11T15:46:16Z</cp:lastPrinted>
  <dcterms:created xsi:type="dcterms:W3CDTF">2017-01-24T17:19:42Z</dcterms:created>
  <dcterms:modified xsi:type="dcterms:W3CDTF">2018-05-11T16:35:48Z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